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IO 01 - Vodovodní řad" sheetId="2" r:id="rId2"/>
    <sheet name="02 - IO 02 - Vodovodní př..." sheetId="3" r:id="rId3"/>
    <sheet name="03 - IO 03 - Areálový vod..." sheetId="4" r:id="rId4"/>
    <sheet name="04 - Vedlejší a ostatní n..." sheetId="5" r:id="rId5"/>
    <sheet name="Seznam figur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IO 01 - Vodovodní řad'!$C$86:$K$261</definedName>
    <definedName name="_xlnm.Print_Area" localSheetId="1">'01 - IO 01 - Vodovodní řad'!$C$74:$K$261</definedName>
    <definedName name="_xlnm.Print_Titles" localSheetId="1">'01 - IO 01 - Vodovodní řad'!$86:$86</definedName>
    <definedName name="_xlnm._FilterDatabase" localSheetId="2" hidden="1">'02 - IO 02 - Vodovodní př...'!$C$88:$K$349</definedName>
    <definedName name="_xlnm.Print_Area" localSheetId="2">'02 - IO 02 - Vodovodní př...'!$C$76:$K$349</definedName>
    <definedName name="_xlnm.Print_Titles" localSheetId="2">'02 - IO 02 - Vodovodní př...'!$88:$88</definedName>
    <definedName name="_xlnm._FilterDatabase" localSheetId="3" hidden="1">'03 - IO 03 - Areálový vod...'!$C$86:$K$312</definedName>
    <definedName name="_xlnm.Print_Area" localSheetId="3">'03 - IO 03 - Areálový vod...'!$C$74:$K$312</definedName>
    <definedName name="_xlnm.Print_Titles" localSheetId="3">'03 - IO 03 - Areálový vod...'!$86:$86</definedName>
    <definedName name="_xlnm._FilterDatabase" localSheetId="4" hidden="1">'04 - Vedlejší a ostatní n...'!$C$79:$K$99</definedName>
    <definedName name="_xlnm.Print_Area" localSheetId="4">'04 - Vedlejší a ostatní n...'!$C$67:$K$99</definedName>
    <definedName name="_xlnm.Print_Titles" localSheetId="4">'04 - Vedlejší a ostatní n...'!$79:$79</definedName>
    <definedName name="_xlnm.Print_Area" localSheetId="5">'Seznam figur'!$C$4:$G$254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4" r="R177"/>
  <c r="J37"/>
  <c r="J36"/>
  <c i="1" r="AY57"/>
  <c i="4" r="J35"/>
  <c i="1" r="AX57"/>
  <c i="4" r="BI311"/>
  <c r="BH311"/>
  <c r="BG311"/>
  <c r="BF311"/>
  <c r="T311"/>
  <c r="T310"/>
  <c r="R311"/>
  <c r="R310"/>
  <c r="P311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3" r="J37"/>
  <c r="J36"/>
  <c i="1" r="AY56"/>
  <c i="3" r="J35"/>
  <c i="1" r="AX56"/>
  <c i="3" r="BI348"/>
  <c r="BH348"/>
  <c r="BG348"/>
  <c r="BF348"/>
  <c r="T348"/>
  <c r="R348"/>
  <c r="R347"/>
  <c r="P348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T215"/>
  <c r="R216"/>
  <c r="R215"/>
  <c r="P216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2" r="J37"/>
  <c r="J36"/>
  <c i="1" r="AY55"/>
  <c i="2" r="J35"/>
  <c i="1" r="AX55"/>
  <c i="2" r="BI260"/>
  <c r="BH260"/>
  <c r="BG260"/>
  <c r="BF260"/>
  <c r="T260"/>
  <c r="T259"/>
  <c r="R260"/>
  <c r="R259"/>
  <c r="P260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1" r="L50"/>
  <c r="AM50"/>
  <c r="AM49"/>
  <c r="L49"/>
  <c r="AM47"/>
  <c r="L47"/>
  <c r="L45"/>
  <c r="L44"/>
  <c i="2" r="J198"/>
  <c r="J135"/>
  <c r="J216"/>
  <c r="BK112"/>
  <c r="BK207"/>
  <c r="J156"/>
  <c r="J213"/>
  <c r="BK180"/>
  <c r="J250"/>
  <c r="J202"/>
  <c r="BK162"/>
  <c r="BK216"/>
  <c r="J115"/>
  <c r="J183"/>
  <c r="BK146"/>
  <c i="3" r="BK325"/>
  <c r="BK266"/>
  <c r="BK214"/>
  <c r="BK166"/>
  <c r="BK328"/>
  <c r="J272"/>
  <c r="J244"/>
  <c r="J324"/>
  <c r="J279"/>
  <c r="J224"/>
  <c r="BK168"/>
  <c r="J275"/>
  <c r="J170"/>
  <c r="BK331"/>
  <c r="J298"/>
  <c r="BK206"/>
  <c r="BK138"/>
  <c r="BK330"/>
  <c r="J274"/>
  <c r="J213"/>
  <c r="J331"/>
  <c r="J233"/>
  <c i="4" r="J287"/>
  <c r="BK200"/>
  <c r="BK127"/>
  <c r="BK240"/>
  <c r="BK203"/>
  <c r="J145"/>
  <c r="BK269"/>
  <c r="J213"/>
  <c r="J124"/>
  <c r="J247"/>
  <c r="BK206"/>
  <c r="BK93"/>
  <c r="J266"/>
  <c r="BK204"/>
  <c r="BK149"/>
  <c r="BK285"/>
  <c r="BK234"/>
  <c r="J218"/>
  <c r="J184"/>
  <c r="BK131"/>
  <c r="J246"/>
  <c r="BK190"/>
  <c r="J304"/>
  <c r="J241"/>
  <c r="J96"/>
  <c i="5" r="BK97"/>
  <c r="J82"/>
  <c r="J90"/>
  <c i="2" r="BK239"/>
  <c r="BK150"/>
  <c r="J230"/>
  <c r="J142"/>
  <c r="J227"/>
  <c r="BK178"/>
  <c r="J218"/>
  <c r="J187"/>
  <c r="J247"/>
  <c r="J217"/>
  <c r="J178"/>
  <c r="BK253"/>
  <c r="BK153"/>
  <c r="BK90"/>
  <c r="BK191"/>
  <c r="BK118"/>
  <c i="3" r="J297"/>
  <c r="J252"/>
  <c r="BK170"/>
  <c r="BK121"/>
  <c r="BK299"/>
  <c r="BK216"/>
  <c r="J344"/>
  <c r="BK292"/>
  <c r="BK248"/>
  <c r="BK182"/>
  <c r="J113"/>
  <c r="BK283"/>
  <c r="BK237"/>
  <c r="J101"/>
  <c r="BK304"/>
  <c r="J257"/>
  <c r="BK141"/>
  <c r="BK311"/>
  <c r="BK263"/>
  <c r="BK146"/>
  <c r="BK271"/>
  <c r="BK244"/>
  <c r="BK239"/>
  <c r="J211"/>
  <c r="BK197"/>
  <c r="BK176"/>
  <c r="BK118"/>
  <c r="J289"/>
  <c r="BK280"/>
  <c r="J270"/>
  <c r="BK259"/>
  <c r="BK246"/>
  <c r="J241"/>
  <c r="J203"/>
  <c r="J141"/>
  <c i="4" r="BK279"/>
  <c r="J204"/>
  <c r="J168"/>
  <c r="BK237"/>
  <c r="BK199"/>
  <c r="BK301"/>
  <c r="J223"/>
  <c r="BK181"/>
  <c r="J301"/>
  <c r="J224"/>
  <c r="BK145"/>
  <c r="J296"/>
  <c r="J234"/>
  <c r="J151"/>
  <c r="J298"/>
  <c r="BK241"/>
  <c r="BK222"/>
  <c r="J190"/>
  <c r="J141"/>
  <c r="BK293"/>
  <c r="BK228"/>
  <c r="BK111"/>
  <c r="BK258"/>
  <c r="J136"/>
  <c i="5" r="J96"/>
  <c r="J85"/>
  <c r="J92"/>
  <c i="2" r="BK217"/>
  <c r="BK156"/>
  <c r="J236"/>
  <c r="J191"/>
  <c r="BK236"/>
  <c r="BK188"/>
  <c r="BK214"/>
  <c r="BK185"/>
  <c r="J93"/>
  <c r="BK198"/>
  <c r="BK165"/>
  <c r="BK220"/>
  <c r="J112"/>
  <c r="BK197"/>
  <c r="J123"/>
  <c i="3" r="J319"/>
  <c r="BK253"/>
  <c r="J182"/>
  <c r="BK98"/>
  <c r="BK269"/>
  <c r="J208"/>
  <c r="J333"/>
  <c r="J283"/>
  <c r="J216"/>
  <c r="BK174"/>
  <c r="J328"/>
  <c r="J251"/>
  <c r="J135"/>
  <c r="J317"/>
  <c r="BK270"/>
  <c r="J188"/>
  <c r="J341"/>
  <c r="BK279"/>
  <c r="BK185"/>
  <c r="J330"/>
  <c r="J162"/>
  <c i="4" r="J285"/>
  <c r="BK213"/>
  <c r="J175"/>
  <c r="BK290"/>
  <c r="BK226"/>
  <c r="BK160"/>
  <c r="BK250"/>
  <c r="BK207"/>
  <c r="J153"/>
  <c r="J290"/>
  <c r="BK245"/>
  <c r="J187"/>
  <c r="BK307"/>
  <c r="J240"/>
  <c r="BK155"/>
  <c r="J131"/>
  <c r="BK244"/>
  <c r="J228"/>
  <c r="J203"/>
  <c r="BK168"/>
  <c r="J93"/>
  <c r="BK242"/>
  <c r="J196"/>
  <c r="J311"/>
  <c r="BK265"/>
  <c r="BK223"/>
  <c r="J99"/>
  <c i="5" r="J99"/>
  <c r="BK89"/>
  <c r="J94"/>
  <c i="2" r="BK250"/>
  <c r="J197"/>
  <c r="BK99"/>
  <c r="BK209"/>
  <c r="J181"/>
  <c r="J245"/>
  <c r="J176"/>
  <c r="J260"/>
  <c r="BK202"/>
  <c r="J165"/>
  <c r="BK256"/>
  <c r="BK227"/>
  <c r="BK181"/>
  <c r="BK115"/>
  <c r="J184"/>
  <c r="J99"/>
  <c r="J139"/>
  <c r="J188"/>
  <c i="3" r="BK333"/>
  <c r="BK264"/>
  <c r="J206"/>
  <c r="J146"/>
  <c r="J107"/>
  <c r="BK317"/>
  <c r="BK245"/>
  <c r="J98"/>
  <c r="J308"/>
  <c r="J264"/>
  <c r="BK233"/>
  <c r="BK180"/>
  <c r="J104"/>
  <c r="J271"/>
  <c r="BK153"/>
  <c r="BK335"/>
  <c r="J301"/>
  <c r="J267"/>
  <c r="J185"/>
  <c r="J92"/>
  <c r="BK294"/>
  <c r="BK241"/>
  <c r="BK110"/>
  <c r="J266"/>
  <c r="J262"/>
  <c r="J253"/>
  <c r="J249"/>
  <c r="BK240"/>
  <c r="BK227"/>
  <c r="BK209"/>
  <c r="J180"/>
  <c r="J121"/>
  <c r="BK113"/>
  <c r="J285"/>
  <c r="J276"/>
  <c r="J263"/>
  <c r="BK251"/>
  <c r="J243"/>
  <c r="J240"/>
  <c r="BK230"/>
  <c r="J197"/>
  <c r="BK124"/>
  <c i="4" r="BK255"/>
  <c r="BK194"/>
  <c r="J307"/>
  <c r="BK233"/>
  <c r="J172"/>
  <c r="J90"/>
  <c r="J222"/>
  <c r="BK163"/>
  <c r="BK276"/>
  <c r="BK236"/>
  <c r="J181"/>
  <c r="BK238"/>
  <c r="J160"/>
  <c r="J267"/>
  <c r="J237"/>
  <c r="BK225"/>
  <c r="J178"/>
  <c r="J111"/>
  <c r="J202"/>
  <c r="BK117"/>
  <c r="J272"/>
  <c r="J220"/>
  <c i="5" r="BK94"/>
  <c r="BK84"/>
  <c r="J97"/>
  <c i="2" r="J207"/>
  <c r="J159"/>
  <c r="BK93"/>
  <c r="BK194"/>
  <c r="J90"/>
  <c r="J214"/>
  <c r="J242"/>
  <c r="J146"/>
  <c r="BK245"/>
  <c r="BK213"/>
  <c r="BK130"/>
  <c r="BK199"/>
  <c r="BK105"/>
  <c r="J193"/>
  <c r="BK142"/>
  <c i="3" r="BK338"/>
  <c r="BK267"/>
  <c r="BK221"/>
  <c r="J168"/>
  <c r="J335"/>
  <c r="BK301"/>
  <c r="BK135"/>
  <c r="J304"/>
  <c r="J259"/>
  <c r="J212"/>
  <c r="J127"/>
  <c r="BK297"/>
  <c r="J261"/>
  <c r="BK178"/>
  <c r="J348"/>
  <c r="BK276"/>
  <c r="BK203"/>
  <c r="J124"/>
  <c r="BK308"/>
  <c r="J269"/>
  <c r="BK212"/>
  <c r="BK104"/>
  <c r="BK274"/>
  <c r="BK201"/>
  <c r="BK92"/>
  <c i="4" r="J226"/>
  <c r="J155"/>
  <c r="J244"/>
  <c r="BK220"/>
  <c r="J102"/>
  <c r="J258"/>
  <c r="BK187"/>
  <c r="BK136"/>
  <c r="J255"/>
  <c r="J211"/>
  <c r="BK124"/>
  <c r="J269"/>
  <c r="J197"/>
  <c r="J143"/>
  <c r="J260"/>
  <c r="J232"/>
  <c r="J194"/>
  <c r="J163"/>
  <c r="BK296"/>
  <c r="J238"/>
  <c r="BK143"/>
  <c r="J293"/>
  <c r="J236"/>
  <c r="J117"/>
  <c i="5" r="BK92"/>
  <c r="BK99"/>
  <c r="BK87"/>
  <c i="2" r="BK212"/>
  <c r="BK168"/>
  <c r="BK242"/>
  <c r="J199"/>
  <c r="J105"/>
  <c r="BK218"/>
  <c r="J172"/>
  <c r="J256"/>
  <c r="BK193"/>
  <c r="J118"/>
  <c r="BK223"/>
  <c r="BK176"/>
  <c r="BK102"/>
  <c r="BK183"/>
  <c r="J102"/>
  <c r="J121"/>
  <c r="J150"/>
  <c i="3" r="BK341"/>
  <c r="J280"/>
  <c r="BK224"/>
  <c r="BK188"/>
  <c r="J138"/>
  <c r="BK324"/>
  <c r="BK262"/>
  <c r="J230"/>
  <c r="J95"/>
  <c r="J294"/>
  <c r="BK257"/>
  <c r="J193"/>
  <c r="BK344"/>
  <c r="BK272"/>
  <c r="BK193"/>
  <c r="BK95"/>
  <c r="BK278"/>
  <c r="J248"/>
  <c r="J174"/>
  <c r="J110"/>
  <c r="BK289"/>
  <c r="J245"/>
  <c r="J118"/>
  <c r="J282"/>
  <c r="J178"/>
  <c i="4" r="BK232"/>
  <c r="BK184"/>
  <c r="BK298"/>
  <c r="J231"/>
  <c r="BK202"/>
  <c r="BK99"/>
  <c r="BK247"/>
  <c r="BK157"/>
  <c r="BK267"/>
  <c r="J207"/>
  <c r="BK114"/>
  <c r="BK272"/>
  <c r="BK196"/>
  <c r="BK141"/>
  <c r="BK246"/>
  <c r="BK231"/>
  <c r="J200"/>
  <c r="BK153"/>
  <c r="J288"/>
  <c r="J225"/>
  <c r="BK122"/>
  <c r="BK288"/>
  <c r="J242"/>
  <c r="J114"/>
  <c i="5" r="BK85"/>
  <c r="J87"/>
  <c i="2" r="BK260"/>
  <c r="BK187"/>
  <c r="J126"/>
  <c r="BK195"/>
  <c r="J130"/>
  <c r="J220"/>
  <c r="J168"/>
  <c r="J253"/>
  <c r="J195"/>
  <c r="BK159"/>
  <c r="J239"/>
  <c r="J205"/>
  <c r="BK135"/>
  <c r="BK247"/>
  <c r="BK123"/>
  <c r="BK184"/>
  <c r="BK172"/>
  <c i="3" r="BK348"/>
  <c r="J278"/>
  <c r="J239"/>
  <c r="BK211"/>
  <c r="J144"/>
  <c r="J325"/>
  <c r="BK261"/>
  <c r="J176"/>
  <c r="J311"/>
  <c r="BK286"/>
  <c r="BK249"/>
  <c r="J201"/>
  <c r="BK144"/>
  <c r="J292"/>
  <c r="BK252"/>
  <c r="J149"/>
  <c r="J322"/>
  <c r="BK285"/>
  <c r="J221"/>
  <c r="BK162"/>
  <c r="J338"/>
  <c r="J286"/>
  <c r="BK243"/>
  <c r="J153"/>
  <c r="J227"/>
  <c r="BK107"/>
  <c i="4" r="BK211"/>
  <c r="BK151"/>
  <c r="J245"/>
  <c r="BK229"/>
  <c r="J149"/>
  <c r="J279"/>
  <c r="BK224"/>
  <c r="BK175"/>
  <c r="BK304"/>
  <c r="J233"/>
  <c r="BK96"/>
  <c r="BK260"/>
  <c r="BK178"/>
  <c r="J276"/>
  <c r="J229"/>
  <c r="J206"/>
  <c r="BK172"/>
  <c r="J122"/>
  <c r="J265"/>
  <c r="J157"/>
  <c r="BK311"/>
  <c r="J250"/>
  <c r="BK90"/>
  <c i="5" r="J89"/>
  <c r="BK82"/>
  <c r="J84"/>
  <c i="2" r="J223"/>
  <c r="J180"/>
  <c r="BK96"/>
  <c r="BK205"/>
  <c r="BK121"/>
  <c r="J212"/>
  <c r="J96"/>
  <c r="J209"/>
  <c r="J162"/>
  <c r="BK230"/>
  <c r="J194"/>
  <c r="BK126"/>
  <c r="BK139"/>
  <c r="J153"/>
  <c r="J185"/>
  <c i="1" r="AS54"/>
  <c i="3" r="BK213"/>
  <c r="BK127"/>
  <c r="BK322"/>
  <c r="J246"/>
  <c r="J166"/>
  <c r="BK298"/>
  <c r="J237"/>
  <c r="BK149"/>
  <c r="BK282"/>
  <c r="J214"/>
  <c r="BK319"/>
  <c r="BK208"/>
  <c r="BK101"/>
  <c r="BK275"/>
  <c r="J209"/>
  <c r="J299"/>
  <c i="4" r="J199"/>
  <c r="J127"/>
  <c r="BK287"/>
  <c r="BK197"/>
  <c r="BK102"/>
  <c r="BK266"/>
  <c r="BK218"/>
  <c i="5" r="BK90"/>
  <c r="BK96"/>
  <c i="2" l="1" r="BK141"/>
  <c r="J141"/>
  <c r="J62"/>
  <c r="BK155"/>
  <c r="J155"/>
  <c r="J63"/>
  <c r="R155"/>
  <c r="P238"/>
  <c i="3" r="BK91"/>
  <c r="J91"/>
  <c r="J61"/>
  <c r="R236"/>
  <c r="P334"/>
  <c r="T347"/>
  <c i="2" r="P141"/>
  <c r="T141"/>
  <c r="T155"/>
  <c r="BK238"/>
  <c r="J238"/>
  <c r="J66"/>
  <c i="3" r="P91"/>
  <c r="T236"/>
  <c r="BK334"/>
  <c r="J334"/>
  <c r="J68"/>
  <c i="4" r="T89"/>
  <c r="P162"/>
  <c r="T162"/>
  <c r="P177"/>
  <c r="R275"/>
  <c i="2" r="T89"/>
  <c r="R141"/>
  <c r="P155"/>
  <c r="BK226"/>
  <c r="J226"/>
  <c r="J65"/>
  <c r="R226"/>
  <c i="3" r="BK236"/>
  <c r="J236"/>
  <c r="J66"/>
  <c r="T307"/>
  <c i="4" r="BK89"/>
  <c r="J89"/>
  <c r="J61"/>
  <c r="P193"/>
  <c r="BK289"/>
  <c r="J289"/>
  <c r="J66"/>
  <c i="2" r="BK171"/>
  <c r="J171"/>
  <c r="J64"/>
  <c r="T238"/>
  <c i="3" r="T192"/>
  <c r="P220"/>
  <c r="BK307"/>
  <c r="J307"/>
  <c r="J67"/>
  <c r="T334"/>
  <c i="4" r="T193"/>
  <c r="T289"/>
  <c i="2" r="P171"/>
  <c r="R238"/>
  <c i="3" r="T91"/>
  <c r="T90"/>
  <c r="T89"/>
  <c r="R192"/>
  <c r="BK220"/>
  <c r="J220"/>
  <c r="J65"/>
  <c r="T220"/>
  <c r="R307"/>
  <c i="5" r="BK81"/>
  <c r="BK80"/>
  <c r="J80"/>
  <c r="J59"/>
  <c i="2" r="BK89"/>
  <c r="J89"/>
  <c r="J61"/>
  <c r="R171"/>
  <c r="P226"/>
  <c i="3" r="BK192"/>
  <c r="J192"/>
  <c r="J63"/>
  <c r="P236"/>
  <c r="R334"/>
  <c i="4" r="R89"/>
  <c r="BK162"/>
  <c r="J162"/>
  <c r="J62"/>
  <c r="R162"/>
  <c r="BK177"/>
  <c r="J177"/>
  <c r="J63"/>
  <c r="T177"/>
  <c r="BK275"/>
  <c r="J275"/>
  <c r="J65"/>
  <c r="R289"/>
  <c i="5" r="R81"/>
  <c r="R80"/>
  <c i="2" r="R89"/>
  <c r="R88"/>
  <c r="R87"/>
  <c i="4" r="P89"/>
  <c r="R193"/>
  <c r="T275"/>
  <c i="5" r="T81"/>
  <c r="T80"/>
  <c i="2" r="P89"/>
  <c r="P88"/>
  <c r="P87"/>
  <c i="1" r="AU55"/>
  <c i="2" r="T171"/>
  <c r="T226"/>
  <c i="3" r="R91"/>
  <c r="R90"/>
  <c r="R89"/>
  <c r="P192"/>
  <c r="R220"/>
  <c r="P307"/>
  <c i="4" r="BK193"/>
  <c r="J193"/>
  <c r="J64"/>
  <c r="P275"/>
  <c r="P289"/>
  <c i="5" r="P81"/>
  <c r="P80"/>
  <c i="1" r="AU58"/>
  <c i="3" r="BK187"/>
  <c r="J187"/>
  <c r="J62"/>
  <c i="2" r="BK259"/>
  <c r="J259"/>
  <c r="J67"/>
  <c i="4" r="BK310"/>
  <c r="J310"/>
  <c r="J67"/>
  <c i="3" r="BK215"/>
  <c r="J215"/>
  <c r="J64"/>
  <c r="BK347"/>
  <c r="J347"/>
  <c r="J69"/>
  <c i="5" r="BE82"/>
  <c r="BE96"/>
  <c r="BE99"/>
  <c r="E48"/>
  <c r="J52"/>
  <c r="F77"/>
  <c r="BE89"/>
  <c r="BE90"/>
  <c r="BE84"/>
  <c r="BE85"/>
  <c r="BE92"/>
  <c r="BE97"/>
  <c r="BE87"/>
  <c r="BE94"/>
  <c i="4" r="BE149"/>
  <c r="BE233"/>
  <c r="BE287"/>
  <c r="BE298"/>
  <c r="BE301"/>
  <c r="BE311"/>
  <c r="J81"/>
  <c r="BE151"/>
  <c r="BE187"/>
  <c r="BE220"/>
  <c r="BE236"/>
  <c r="BE250"/>
  <c r="BE258"/>
  <c r="BE267"/>
  <c r="E48"/>
  <c r="BE196"/>
  <c r="BE197"/>
  <c r="BE224"/>
  <c r="BE288"/>
  <c i="3" r="BK90"/>
  <c r="BK89"/>
  <c r="J89"/>
  <c r="J59"/>
  <c i="4" r="BE96"/>
  <c r="BE122"/>
  <c r="BE124"/>
  <c r="BE163"/>
  <c r="BE168"/>
  <c r="BE175"/>
  <c r="BE181"/>
  <c r="BE194"/>
  <c r="BE200"/>
  <c r="BE202"/>
  <c r="BE203"/>
  <c r="BE245"/>
  <c r="BE246"/>
  <c r="BE276"/>
  <c r="BE279"/>
  <c r="BE285"/>
  <c r="F55"/>
  <c r="BE111"/>
  <c r="BE131"/>
  <c r="BE136"/>
  <c r="BE153"/>
  <c r="BE155"/>
  <c r="BE157"/>
  <c r="BE160"/>
  <c r="BE184"/>
  <c r="BE213"/>
  <c r="BE225"/>
  <c r="BE226"/>
  <c r="BE228"/>
  <c r="BE229"/>
  <c r="BE231"/>
  <c r="BE232"/>
  <c r="BE238"/>
  <c r="BE241"/>
  <c r="BE242"/>
  <c r="BE272"/>
  <c r="BE296"/>
  <c r="BE307"/>
  <c r="BE90"/>
  <c r="BE93"/>
  <c r="BE102"/>
  <c r="BE145"/>
  <c r="BE172"/>
  <c r="BE178"/>
  <c r="BE199"/>
  <c r="BE204"/>
  <c r="BE206"/>
  <c r="BE234"/>
  <c r="BE290"/>
  <c r="BE293"/>
  <c r="BE304"/>
  <c r="BE117"/>
  <c r="BE127"/>
  <c r="BE207"/>
  <c r="BE211"/>
  <c r="BE218"/>
  <c r="BE255"/>
  <c r="BE260"/>
  <c r="BE99"/>
  <c r="BE114"/>
  <c r="BE141"/>
  <c r="BE143"/>
  <c r="BE190"/>
  <c r="BE222"/>
  <c r="BE223"/>
  <c r="BE237"/>
  <c r="BE240"/>
  <c r="BE244"/>
  <c r="BE247"/>
  <c r="BE265"/>
  <c r="BE266"/>
  <c r="BE269"/>
  <c i="3" r="E48"/>
  <c r="BE95"/>
  <c r="BE98"/>
  <c r="BE104"/>
  <c r="BE110"/>
  <c r="BE144"/>
  <c r="BE146"/>
  <c r="BE149"/>
  <c r="BE182"/>
  <c r="BE185"/>
  <c r="BE214"/>
  <c r="BE216"/>
  <c r="BE257"/>
  <c r="BE264"/>
  <c r="BE269"/>
  <c r="BE274"/>
  <c r="BE292"/>
  <c r="F86"/>
  <c r="BE127"/>
  <c r="BE153"/>
  <c r="BE170"/>
  <c r="BE193"/>
  <c r="BE224"/>
  <c r="BE237"/>
  <c r="BE259"/>
  <c r="BE285"/>
  <c r="BE322"/>
  <c r="BE338"/>
  <c r="BE101"/>
  <c r="BE138"/>
  <c r="BE141"/>
  <c r="BE174"/>
  <c r="BE201"/>
  <c r="BE203"/>
  <c r="BE221"/>
  <c r="BE227"/>
  <c r="BE239"/>
  <c r="BE246"/>
  <c r="BE249"/>
  <c r="BE251"/>
  <c r="BE252"/>
  <c r="BE266"/>
  <c r="BE276"/>
  <c r="BE298"/>
  <c r="BE299"/>
  <c r="BE301"/>
  <c r="BE304"/>
  <c r="BE331"/>
  <c r="BE333"/>
  <c r="BE335"/>
  <c r="BE113"/>
  <c r="BE118"/>
  <c r="BE178"/>
  <c r="BE180"/>
  <c r="BE240"/>
  <c r="BE282"/>
  <c r="BE283"/>
  <c r="BE294"/>
  <c r="BE297"/>
  <c r="BE324"/>
  <c r="BE325"/>
  <c r="BE328"/>
  <c r="BE330"/>
  <c r="BE341"/>
  <c r="BE344"/>
  <c i="2" r="BK88"/>
  <c r="BK87"/>
  <c r="J87"/>
  <c r="J59"/>
  <c i="3" r="BE124"/>
  <c r="BE162"/>
  <c r="BE166"/>
  <c r="BE188"/>
  <c r="BE211"/>
  <c r="BE212"/>
  <c r="BE233"/>
  <c r="BE244"/>
  <c r="BE248"/>
  <c r="BE253"/>
  <c r="BE263"/>
  <c r="BE278"/>
  <c r="BE280"/>
  <c r="BE308"/>
  <c r="BE311"/>
  <c r="BE317"/>
  <c r="BE319"/>
  <c r="BE348"/>
  <c r="BE92"/>
  <c r="BE135"/>
  <c r="BE206"/>
  <c r="BE208"/>
  <c r="BE262"/>
  <c r="BE271"/>
  <c r="J52"/>
  <c r="BE107"/>
  <c r="BE121"/>
  <c r="BE168"/>
  <c r="BE209"/>
  <c r="BE213"/>
  <c r="BE241"/>
  <c r="BE267"/>
  <c r="BE270"/>
  <c r="BE275"/>
  <c r="BE279"/>
  <c r="BE286"/>
  <c r="BE176"/>
  <c r="BE197"/>
  <c r="BE230"/>
  <c r="BE243"/>
  <c r="BE245"/>
  <c r="BE261"/>
  <c r="BE272"/>
  <c r="BE289"/>
  <c i="2" r="BE99"/>
  <c r="BE165"/>
  <c r="BE180"/>
  <c r="BE181"/>
  <c r="E77"/>
  <c r="BE112"/>
  <c r="BE130"/>
  <c r="BE185"/>
  <c r="BE96"/>
  <c r="BE126"/>
  <c r="BE156"/>
  <c r="BE178"/>
  <c r="BE187"/>
  <c r="BE188"/>
  <c r="BE194"/>
  <c r="BE195"/>
  <c r="BE198"/>
  <c r="BE207"/>
  <c r="BE250"/>
  <c r="F84"/>
  <c r="BE123"/>
  <c r="BE193"/>
  <c r="BE212"/>
  <c r="BE253"/>
  <c r="BE260"/>
  <c r="BE90"/>
  <c r="BE191"/>
  <c r="BE199"/>
  <c r="BE239"/>
  <c r="BE245"/>
  <c r="J52"/>
  <c r="BE105"/>
  <c r="BE135"/>
  <c r="BE139"/>
  <c r="BE150"/>
  <c r="BE184"/>
  <c r="BE197"/>
  <c r="BE202"/>
  <c r="BE205"/>
  <c r="BE217"/>
  <c r="BE230"/>
  <c r="BE242"/>
  <c r="BE93"/>
  <c r="BE153"/>
  <c r="BE159"/>
  <c r="BE162"/>
  <c r="BE168"/>
  <c r="BE213"/>
  <c r="BE214"/>
  <c r="BE223"/>
  <c r="BE227"/>
  <c r="BE256"/>
  <c r="BE102"/>
  <c r="BE115"/>
  <c r="BE118"/>
  <c r="BE121"/>
  <c r="BE142"/>
  <c r="BE146"/>
  <c r="BE172"/>
  <c r="BE176"/>
  <c r="BE183"/>
  <c r="BE209"/>
  <c r="BE216"/>
  <c r="BE218"/>
  <c r="BE220"/>
  <c r="BE236"/>
  <c r="BE247"/>
  <c i="3" r="F34"/>
  <c i="1" r="BA56"/>
  <c i="5" r="F35"/>
  <c i="1" r="BB58"/>
  <c i="5" r="J34"/>
  <c i="1" r="AW58"/>
  <c i="3" r="F35"/>
  <c i="1" r="BB56"/>
  <c i="4" r="J34"/>
  <c i="1" r="AW57"/>
  <c i="2" r="J34"/>
  <c i="1" r="AW55"/>
  <c i="4" r="F35"/>
  <c i="1" r="BB57"/>
  <c i="2" r="F34"/>
  <c i="1" r="BA55"/>
  <c i="4" r="F36"/>
  <c i="1" r="BC57"/>
  <c i="2" r="F36"/>
  <c i="1" r="BC55"/>
  <c i="3" r="F37"/>
  <c i="1" r="BD56"/>
  <c i="2" r="F37"/>
  <c i="1" r="BD55"/>
  <c i="3" r="J34"/>
  <c i="1" r="AW56"/>
  <c i="4" r="F34"/>
  <c i="1" r="BA57"/>
  <c i="3" r="F36"/>
  <c i="1" r="BC56"/>
  <c i="5" r="F37"/>
  <c i="1" r="BD58"/>
  <c i="5" r="F36"/>
  <c i="1" r="BC58"/>
  <c i="5" r="F34"/>
  <c i="1" r="BA58"/>
  <c i="2" r="F35"/>
  <c i="1" r="BB55"/>
  <c i="4" r="F37"/>
  <c i="1" r="BD57"/>
  <c i="3" l="1" r="P90"/>
  <c r="P89"/>
  <c i="1" r="AU56"/>
  <c i="4" r="T88"/>
  <c r="T87"/>
  <c r="P88"/>
  <c r="P87"/>
  <c i="1" r="AU57"/>
  <c i="2" r="T88"/>
  <c r="T87"/>
  <c i="4" r="R88"/>
  <c r="R87"/>
  <c r="BK88"/>
  <c r="J88"/>
  <c r="J60"/>
  <c i="5" r="J81"/>
  <c r="J60"/>
  <c i="4" r="BK87"/>
  <c r="J87"/>
  <c r="J59"/>
  <c i="3" r="J90"/>
  <c r="J60"/>
  <c i="2" r="J88"/>
  <c r="J60"/>
  <c i="5" r="J30"/>
  <c i="1" r="AG58"/>
  <c i="2" r="J33"/>
  <c i="1" r="AV55"/>
  <c r="AT55"/>
  <c i="3" r="J30"/>
  <c i="1" r="AG56"/>
  <c i="4" r="F33"/>
  <c i="1" r="AZ57"/>
  <c i="4" r="J33"/>
  <c i="1" r="AV57"/>
  <c r="AT57"/>
  <c i="5" r="J33"/>
  <c i="1" r="AV58"/>
  <c r="AT58"/>
  <c r="AN58"/>
  <c r="BA54"/>
  <c r="W30"/>
  <c r="BD54"/>
  <c r="W33"/>
  <c i="2" r="F33"/>
  <c i="1" r="AZ55"/>
  <c i="3" r="F33"/>
  <c i="1" r="AZ56"/>
  <c i="2" r="J30"/>
  <c i="1" r="AG55"/>
  <c i="5" r="F33"/>
  <c i="1" r="AZ58"/>
  <c r="BB54"/>
  <c r="AX54"/>
  <c r="BC54"/>
  <c r="AY54"/>
  <c i="3" r="J33"/>
  <c i="1" r="AV56"/>
  <c r="AT56"/>
  <c i="5" l="1" r="J39"/>
  <c i="1" r="AN56"/>
  <c r="AN55"/>
  <c i="3" r="J39"/>
  <c i="2" r="J39"/>
  <c i="1" r="AU54"/>
  <c r="AZ54"/>
  <c r="W29"/>
  <c r="W32"/>
  <c i="4" r="J30"/>
  <c i="1" r="AG57"/>
  <c r="AN57"/>
  <c r="AW54"/>
  <c r="AK30"/>
  <c r="W31"/>
  <c i="4" l="1" r="J3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<sst xmlns="http://schemas.openxmlformats.org/spreadsheetml/2006/main">
  <si>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</si>
  <si>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</si>
  <si>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</si>
  <si>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</si>
  <si>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</si>
  <si>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{830d3c15-e907-476f-901e-26f297ea1f27}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</si>
  <si>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</si>
  <si>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</si>
  <si>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</si>
  <si>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</si>
  <si>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</si>
  <si>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</si>
  <si>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</si>
  <si>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</si>
  <si>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1122_24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</si>
  <si>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</si>
  <si>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</si>
  <si>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Řepy - Státní zkušebna strojů - nová větev areálového vodovodu a přemístění HUV do areálu</t>
  </si>
  <si>
    <t>KSO:</t>
  </si>
  <si>
    <t/>
  </si>
  <si>
    <t>CC-CZ:</t>
  </si>
  <si>
    <t>Místo:</t>
  </si>
  <si>
    <t>Praha - Řepy</t>
  </si>
  <si>
    <t>Datum:</t>
  </si>
  <si>
    <t>16. 9. 2024</t>
  </si>
  <si>
    <t>Zadavatel:</t>
  </si>
  <si>
    <t>IČ:</t>
  </si>
  <si>
    <t>Státní zkušebna strojů</t>
  </si>
  <si>
    <t>DIČ:</t>
  </si>
  <si>
    <t>Uchazeč:</t>
  </si>
  <si>
    <t>Vyplň údaj</t>
  </si>
  <si>
    <t>Projektant:</t>
  </si>
  <si>
    <t>Fiala projekty</t>
  </si>
  <si>
    <t>True</t>
  </si>
  <si>
    <t>Zpracovatel:</t>
  </si>
  <si>
    <t>Ing. Eva Mrvová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</si>
  <si>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</si>
  <si>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</si>
  <si>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</si>
  <si>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</si>
  <si>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</si>
  <si>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</si>
  <si>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</si>
  <si>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</si>
  <si>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</si>
  <si>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</si>
  <si>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</si>
  <si>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</si>
  <si>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</si>
  <si>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</si>
  <si>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</si>
  <si>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</si>
  <si>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</si>
  <si>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</si>
  <si>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</si>
  <si>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</si>
  <si>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</si>
  <si>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</si>
  <si>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</si>
  <si>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</si>
  <si>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</si>
  <si>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</si>
  <si>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</si>
  <si>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</si>
  <si>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</si>
  <si>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</si>
  <si>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</si>
  <si>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</si>
  <si>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</si>
  <si>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</si>
  <si>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</si>
  <si>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</si>
  <si>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</si>
  <si>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</si>
  <si>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</si>
  <si>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</si>
  <si>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</si>
  <si>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</si>
  <si>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IO 01 - Vodovodní řad</t>
  </si>
  <si>
    <t>ING</t>
  </si>
  <si>
    <t>1</t>
  </si>
  <si>
    <t>{01549612-17ae-4f2f-baac-6c732ddd9e4f}</t>
  </si>
  <si>
    <t>2</t>
  </si>
  <si>
    <t>02</t>
  </si>
  <si>
    <t>IO 02 - Vodovodní přípojka</t>
  </si>
  <si>
    <t>{ce99fe67-7cb7-4901-9778-483e86f009cb}</t>
  </si>
  <si>
    <t>03</t>
  </si>
  <si>
    <t>IO 03 - Areálový vodovod</t>
  </si>
  <si>
    <t>{0c28c9a4-9ef2-4329-ad90-4014a402d3aa}</t>
  </si>
  <si>
    <t>04</t>
  </si>
  <si>
    <t>Vedlejší a ostatní náklady</t>
  </si>
  <si>
    <t>VON</t>
  </si>
  <si>
    <t>{91ffc21e-746f-4c2f-82f8-ab46b75f2232}</t>
  </si>
  <si>
    <t>mk</t>
  </si>
  <si>
    <t>místní komunikace</t>
  </si>
  <si>
    <t>m</t>
  </si>
  <si>
    <t>výkop rýhy</t>
  </si>
  <si>
    <t>m3</t>
  </si>
  <si>
    <t>2,52</t>
  </si>
  <si>
    <t>KRYCÍ LIST SOUPISU PRACÍ</t>
  </si>
  <si>
    <t>z</t>
  </si>
  <si>
    <t>zásyp sypaninou / štěrkopískem</t>
  </si>
  <si>
    <t>1,566</t>
  </si>
  <si>
    <t>ob</t>
  </si>
  <si>
    <t>obsyp potrubí 300mm nad potrubí</t>
  </si>
  <si>
    <t>0,72</t>
  </si>
  <si>
    <t>lo</t>
  </si>
  <si>
    <t>lože pod potrubí</t>
  </si>
  <si>
    <t>0,18</t>
  </si>
  <si>
    <t>LT_80</t>
  </si>
  <si>
    <t>ltinová trouba DN 80</t>
  </si>
  <si>
    <t>Objekt:</t>
  </si>
  <si>
    <t>PB</t>
  </si>
  <si>
    <t>podkladní bloky</t>
  </si>
  <si>
    <t>0,054</t>
  </si>
  <si>
    <t>01 - IO 01 - Vodovodní řad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</si>
  <si>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</si>
  <si>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</si>
  <si>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</si>
  <si>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</si>
  <si>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</si>
  <si>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</si>
  <si>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</si>
  <si>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</si>
  <si>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</si>
  <si>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</si>
  <si>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</si>
  <si>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</si>
  <si>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</si>
  <si>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</si>
  <si>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</si>
  <si>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</si>
  <si>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</si>
  <si>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</si>
  <si>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</si>
  <si>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</si>
  <si>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</si>
  <si>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</si>
  <si>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</si>
  <si>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</si>
  <si>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</si>
  <si>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</si>
  <si>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</si>
  <si>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</si>
  <si>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</si>
  <si>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</si>
  <si>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</si>
  <si>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</si>
  <si>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</si>
  <si>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2024 02</t>
  </si>
  <si>
    <t>4</t>
  </si>
  <si>
    <t>862846033</t>
  </si>
  <si>
    <t>Online PSC</t>
  </si>
  <si>
    <t>https://podminky.urs.cz/item/CS_URS_2024_02/113107322</t>
  </si>
  <si>
    <t>VV</t>
  </si>
  <si>
    <t>0,9*mk "místní komunikace"</t>
  </si>
  <si>
    <t>113154528</t>
  </si>
  <si>
    <t>Frézování živičného podkladu nebo krytu s naložením hmot na dopravní prostředek plochy do 500 m2 pruhu šířky přes 0,5 m, tloušťky vrstvy 100 mm</t>
  </si>
  <si>
    <t>1799540594</t>
  </si>
  <si>
    <t>https://podminky.urs.cz/item/CS_URS_2024_02/113154528</t>
  </si>
  <si>
    <t>(0,9+0,25*2)*mk</t>
  </si>
  <si>
    <t>3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</si>
  <si>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</si>
  <si>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</si>
  <si>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-1705400317</t>
  </si>
  <si>
    <t>https://podminky.urs.cz/item/CS_URS_2024_02/119001422</t>
  </si>
  <si>
    <t>0,9*1</t>
  </si>
  <si>
    <t>130001101</t>
  </si>
  <si>
    <t>Příplatek k cenám hloubených vykopávek za ztížení vykopávky v blízkosti podzemního vedení nebo výbušnin pro jakoukoliv třídu horniny</t>
  </si>
  <si>
    <t>183789818</t>
  </si>
  <si>
    <t>https://podminky.urs.cz/item/CS_URS_2024_02/130001101</t>
  </si>
  <si>
    <t>1*1,0*1,5*0,9</t>
  </si>
  <si>
    <t>5</t>
  </si>
  <si>
    <t>132154201</t>
  </si>
  <si>
    <t>Hloubení zapažených rýh šířky přes 800 do 2 000 mm strojně s urovnáním dna do předepsaného profilu a spádu v hornině třídy těžitelnosti I skupiny 1 a 2 do 20 m3</t>
  </si>
  <si>
    <t>620346705</t>
  </si>
  <si>
    <t>https://podminky.urs.cz/item/CS_URS_2024_02/132154201</t>
  </si>
  <si>
    <t>v*0,2</t>
  </si>
  <si>
    <t>6</t>
  </si>
  <si>
    <t>132254201</t>
  </si>
  <si>
    <t>Hloubení zapažených rýh šířky přes 800 do 2 000 mm strojně s urovnáním dna do předepsaného profilu a spádu v hornině třídy těžitelnosti I skupiny 3 do 20 m3</t>
  </si>
  <si>
    <t>-1598668464</t>
  </si>
  <si>
    <t>https://podminky.urs.cz/item/CS_URS_2024_02/132254201</t>
  </si>
  <si>
    <t xml:space="preserve">0,9*LT_80*1,7 </t>
  </si>
  <si>
    <t>povrchy</t>
  </si>
  <si>
    <t>-0,9*mk*0,3</t>
  </si>
  <si>
    <t>Součet</t>
  </si>
  <si>
    <t>7</t>
  </si>
  <si>
    <t>132354201</t>
  </si>
  <si>
    <t>Hloubení zapažených rýh šířky přes 800 do 2 000 mm strojně s urovnáním dna do předepsaného profilu a spádu v hornině třídy těžitelnosti II skupiny 4 do 20 m3</t>
  </si>
  <si>
    <t>1212010254</t>
  </si>
  <si>
    <t>https://podminky.urs.cz/item/CS_URS_2024_02/132354201</t>
  </si>
  <si>
    <t>v*0,4</t>
  </si>
  <si>
    <t>8</t>
  </si>
  <si>
    <t>132454201</t>
  </si>
  <si>
    <t>Hloubení zapažených rýh šířky přes 800 do 2 000 mm strojně s urovnáním dna do předepsaného profilu a spádu v hornině třídy těžitelnosti II skupiny 5 do 20 m3</t>
  </si>
  <si>
    <t>-635297694</t>
  </si>
  <si>
    <t>https://podminky.urs.cz/item/CS_URS_2024_02/132454201</t>
  </si>
  <si>
    <t>9</t>
  </si>
  <si>
    <t>151101101</t>
  </si>
  <si>
    <t>Zřízení pažení a rozepření stěn rýh pro podzemní vedení příložné pro jakoukoliv mezerovitost, hloubky do 2 m</t>
  </si>
  <si>
    <t>432123025</t>
  </si>
  <si>
    <t>https://podminky.urs.cz/item/CS_URS_2024_02/151101101</t>
  </si>
  <si>
    <t xml:space="preserve">LT_80*1,7*2 </t>
  </si>
  <si>
    <t>10</t>
  </si>
  <si>
    <t>151101111</t>
  </si>
  <si>
    <t>Odstranění pažení a rozepření stěn rýh pro podzemní vedení s uložením materiálu na vzdálenost do 3 m od kraje výkopu příložné, hloubky do 2 m</t>
  </si>
  <si>
    <t>-1065181683</t>
  </si>
  <si>
    <t>https://podminky.urs.cz/item/CS_URS_2024_02/151101111</t>
  </si>
  <si>
    <t>11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</si>
  <si>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</si>
  <si>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</si>
  <si>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1691507590</t>
  </si>
  <si>
    <t>https://podminky.urs.cz/item/CS_URS_2024_02/162651132</t>
  </si>
  <si>
    <t>v-z</t>
  </si>
  <si>
    <t>171201231</t>
  </si>
  <si>
    <t>Poplatek za uložení stavebního odpadu na recyklační skládce (skládkovné) zeminy a kamení zatříděného do Katalogu odpadů pod kódem 17 05 04</t>
  </si>
  <si>
    <t>t</t>
  </si>
  <si>
    <t>-94636155</t>
  </si>
  <si>
    <t>https://podminky.urs.cz/item/CS_URS_2024_02/171201231</t>
  </si>
  <si>
    <t>odvoz přebytečného výkopku na skládku - přepočet na tuny</t>
  </si>
  <si>
    <t>(v-z)*1,9</t>
  </si>
  <si>
    <t>13</t>
  </si>
  <si>
    <t>174101101</t>
  </si>
  <si>
    <t>Zásyp sypaninou z jakékoliv horniny strojně s uložením výkopku ve vrstvách se zhutněním jam, šachet, rýh nebo kolem objektů v těchto vykopávkách</t>
  </si>
  <si>
    <t>-137871451</t>
  </si>
  <si>
    <t>https://podminky.urs.cz/item/CS_URS_2024_02/174101101</t>
  </si>
  <si>
    <t>v "výkop rýhy"</t>
  </si>
  <si>
    <t xml:space="preserve">-(ob+lo+pb) </t>
  </si>
  <si>
    <t>14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</si>
  <si>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</si>
  <si>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</si>
  <si>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718246594</t>
  </si>
  <si>
    <t>https://podminky.urs.cz/item/CS_URS_2024_02/175151101</t>
  </si>
  <si>
    <t>0,9*LT_80*0,4</t>
  </si>
  <si>
    <t>15</t>
  </si>
  <si>
    <t>M</t>
  </si>
  <si>
    <t>58337302</t>
  </si>
  <si>
    <t>štěrkopísek frakce 0/16</t>
  </si>
  <si>
    <t>444434756</t>
  </si>
  <si>
    <t>0,72*1,8 'Přepočtené koeficientem množství</t>
  </si>
  <si>
    <t>Vodorovné konstrukce</t>
  </si>
  <si>
    <t>16</t>
  </si>
  <si>
    <t>451572111</t>
  </si>
  <si>
    <t>Lože pod potrubí, stoky a drobné objekty v otevřeném výkopu z kameniva drobného těženého 0 až 4 mm</t>
  </si>
  <si>
    <t>-557114392</t>
  </si>
  <si>
    <t>https://podminky.urs.cz/item/CS_URS_2024_02/451572111</t>
  </si>
  <si>
    <t>0,9*LT_80*0,1</t>
  </si>
  <si>
    <t>17</t>
  </si>
  <si>
    <t>452313131</t>
  </si>
  <si>
    <t>Podkladní a zajišťovací konstrukce z betonu prostého v otevřeném výkopu bez zvýšených nároků na prostředí bloky pro potrubí z betonu tř. C 12/15</t>
  </si>
  <si>
    <t>1380361470</t>
  </si>
  <si>
    <t>https://podminky.urs.cz/item/CS_URS_2024_02/452313131</t>
  </si>
  <si>
    <t>0,3*0,3*0,3*2</t>
  </si>
  <si>
    <t>18</t>
  </si>
  <si>
    <t>452353111</t>
  </si>
  <si>
    <t>Bednění podkladních a zajišťovacích konstrukcí v otevřeném výkopu bloků pro potrubí zřízení</t>
  </si>
  <si>
    <t>1795220662</t>
  </si>
  <si>
    <t>https://podminky.urs.cz/item/CS_URS_2024_02/452353111</t>
  </si>
  <si>
    <t>0,3*4*0,3*2</t>
  </si>
  <si>
    <t>19</t>
  </si>
  <si>
    <t>452353112</t>
  </si>
  <si>
    <t>Bednění podkladních a zajišťovacích konstrukcí v otevřeném výkopu bloků pro potrubí odstranění</t>
  </si>
  <si>
    <t>-276864445</t>
  </si>
  <si>
    <t>https://podminky.urs.cz/item/CS_URS_2024_02/452353112</t>
  </si>
  <si>
    <t>Komunikace</t>
  </si>
  <si>
    <t>20</t>
  </si>
  <si>
    <t>564861111</t>
  </si>
  <si>
    <t>Podklad ze štěrkodrti ŠD s rozprostřením a zhutněním plochy přes 100 m2, po zhutnění tl. 200 mm</t>
  </si>
  <si>
    <t>559155783</t>
  </si>
  <si>
    <t>https://podminky.urs.cz/item/CS_URS_2024_02/564861111</t>
  </si>
  <si>
    <t>573111112</t>
  </si>
  <si>
    <t>Postřik infiltrační PI z asfaltu silničního s posypem kamenivem, v množství 1,00 kg/m2</t>
  </si>
  <si>
    <t>-1245145660</t>
  </si>
  <si>
    <t>https://podminky.urs.cz/item/CS_URS_2024_02/573111112</t>
  </si>
  <si>
    <t>(0,9+0,25*2)*mk "místní komunikace"</t>
  </si>
  <si>
    <t>22</t>
  </si>
  <si>
    <t>573231109</t>
  </si>
  <si>
    <t>Postřik spojovací PS bez posypu kamenivem ze silniční emulze, v množství 0,60 kg/m2</t>
  </si>
  <si>
    <t>-610867154</t>
  </si>
  <si>
    <t>https://podminky.urs.cz/item/CS_URS_2024_02/573231109</t>
  </si>
  <si>
    <t>23</t>
  </si>
  <si>
    <t>577144031</t>
  </si>
  <si>
    <t>Asfaltový beton vrstva obrusná ACO 11 (ABS) s rozprostřením a se zhutněním z modifikovaného asfaltu v pruhu šířky do 1,5 m, po zhutnění tl. 50 mm</t>
  </si>
  <si>
    <t>1064722762</t>
  </si>
  <si>
    <t>https://podminky.urs.cz/item/CS_URS_2024_02/577144031</t>
  </si>
  <si>
    <t>24</t>
  </si>
  <si>
    <t>577145112</t>
  </si>
  <si>
    <t>Asfaltový beton vrstva ložní ACL 16 (ABH) s rozprostřením a zhutněním z nemodifikovaného asfaltu v pruhu šířky do 3 m, po zhutnění tl. 50 mm</t>
  </si>
  <si>
    <t>1659146208</t>
  </si>
  <si>
    <t>https://podminky.urs.cz/item/CS_URS_2024_02/577145112</t>
  </si>
  <si>
    <t>Trubní vedení</t>
  </si>
  <si>
    <t>25</t>
  </si>
  <si>
    <t>851241131</t>
  </si>
  <si>
    <t>Montáž potrubí z trub litinových tlakových hrdlových v otevřeném výkopu s integrovaným těsněním DN 80</t>
  </si>
  <si>
    <t>1348765720</t>
  </si>
  <si>
    <t>https://podminky.urs.cz/item/CS_URS_2024_02/851241131</t>
  </si>
  <si>
    <t>2 "řad A"</t>
  </si>
  <si>
    <t>26</t>
  </si>
  <si>
    <t>55253000</t>
  </si>
  <si>
    <t>trouba vodovodní litinová hrdlová Pz dl 6m DN 80</t>
  </si>
  <si>
    <t>840454398</t>
  </si>
  <si>
    <t>2*1,01 'Přepočtené koeficientem množství</t>
  </si>
  <si>
    <t>27</t>
  </si>
  <si>
    <t>852242122</t>
  </si>
  <si>
    <t>Montáž potrubí z trub litinových tlakových přírubových abnormálních délek, jednotlivě do 1 m v otevřeném výkopu, kanálu nebo v šachtě DN 80</t>
  </si>
  <si>
    <t>kus</t>
  </si>
  <si>
    <t>423179013</t>
  </si>
  <si>
    <t>https://podminky.urs.cz/item/CS_URS_2024_02/852242122</t>
  </si>
  <si>
    <t>28</t>
  </si>
  <si>
    <t>850008000016</t>
  </si>
  <si>
    <t>TVAROVKA FF KUS 80/1000</t>
  </si>
  <si>
    <t>811416863</t>
  </si>
  <si>
    <t>29</t>
  </si>
  <si>
    <t>857242122</t>
  </si>
  <si>
    <t>Montáž litinových tvarovek na potrubí litinovém tlakovém jednoosých na potrubí z trub přírubových v otevřeném výkopu, kanálu nebo v šachtě DN 80</t>
  </si>
  <si>
    <t>2115949177</t>
  </si>
  <si>
    <t>https://podminky.urs.cz/item/CS_URS_2024_02/857242122</t>
  </si>
  <si>
    <t>30</t>
  </si>
  <si>
    <t>799408000016</t>
  </si>
  <si>
    <t xml:space="preserve">SPECIÁLNÍ SPOJKA JIŠTĚNÁ PROTI POSUNU  příruba - hrdlo DN 80 PN 156</t>
  </si>
  <si>
    <t>-1214390507</t>
  </si>
  <si>
    <t>31</t>
  </si>
  <si>
    <t>505008020016</t>
  </si>
  <si>
    <t>KOLENO PATNÍ PŘÍRUBOVÉ DLOUHÉ 80</t>
  </si>
  <si>
    <t>-1760781600</t>
  </si>
  <si>
    <t>32</t>
  </si>
  <si>
    <t>857244122</t>
  </si>
  <si>
    <t>Montáž litinových tvarovek na potrubí litinovém tlakovém odbočných na potrubí z trub přírubových v otevřeném výkopu, kanálu nebo v šachtě DN 80</t>
  </si>
  <si>
    <t>-609439558</t>
  </si>
  <si>
    <t>https://podminky.urs.cz/item/CS_URS_2024_02/857244122</t>
  </si>
  <si>
    <t>33</t>
  </si>
  <si>
    <t>851008008016</t>
  </si>
  <si>
    <t>TVAROVKA T KUS 80-80</t>
  </si>
  <si>
    <t>-2084798855</t>
  </si>
  <si>
    <t>34</t>
  </si>
  <si>
    <t>890351851</t>
  </si>
  <si>
    <t>Bourání šachet a jímek strojně velikosti obestavěného prostoru přes 3 do 5 m3 ze železobetonu</t>
  </si>
  <si>
    <t>-1417137868</t>
  </si>
  <si>
    <t>https://podminky.urs.cz/item/CS_URS_2024_02/890351851</t>
  </si>
  <si>
    <t>35</t>
  </si>
  <si>
    <t>891241112</t>
  </si>
  <si>
    <t>Montáž vodovodních armatur na potrubí šoupátek nebo klapek uzavíracích v otevřeném výkopu nebo v šachtách s osazením zemní soupravy (bez poklopů) DN 80</t>
  </si>
  <si>
    <t>749506499</t>
  </si>
  <si>
    <t>https://podminky.urs.cz/item/CS_URS_2024_02/891241112</t>
  </si>
  <si>
    <t>36</t>
  </si>
  <si>
    <t>42221303</t>
  </si>
  <si>
    <t>šoupátko pitná voda litina GGG 50 krátká stavební dl PN10/16 DN 80x180mm</t>
  </si>
  <si>
    <t>2008268967</t>
  </si>
  <si>
    <t>37</t>
  </si>
  <si>
    <t>42291073</t>
  </si>
  <si>
    <t>souprava zemní pro šoupátka DN 65-80mm Rd 1,5m</t>
  </si>
  <si>
    <t>-1849027250</t>
  </si>
  <si>
    <t>38</t>
  </si>
  <si>
    <t>891247111</t>
  </si>
  <si>
    <t>Montáž vodovodních armatur na potrubí hydrantů podzemních (bez osazení poklopů) DN 80</t>
  </si>
  <si>
    <t>1343012441</t>
  </si>
  <si>
    <t>https://podminky.urs.cz/item/CS_URS_2024_02/891247111</t>
  </si>
  <si>
    <t>39</t>
  </si>
  <si>
    <t>42273594</t>
  </si>
  <si>
    <t>hydrant podzemní DN 80 PN 16 dvojitý uzávěr s koulí krycí v 1500mm</t>
  </si>
  <si>
    <t>1846125401</t>
  </si>
  <si>
    <t>40</t>
  </si>
  <si>
    <t>89126182R</t>
  </si>
  <si>
    <t>Demontáž vodovodních armatur</t>
  </si>
  <si>
    <t>kpl</t>
  </si>
  <si>
    <t>-305089823</t>
  </si>
  <si>
    <t>41</t>
  </si>
  <si>
    <t>892241111</t>
  </si>
  <si>
    <t>Tlakové zkoušky vodou na potrubí DN do 80</t>
  </si>
  <si>
    <t>-1415576897</t>
  </si>
  <si>
    <t>https://podminky.urs.cz/item/CS_URS_2024_02/892241111</t>
  </si>
  <si>
    <t>42</t>
  </si>
  <si>
    <t>892273122</t>
  </si>
  <si>
    <t>Proplach a dezinfekce vodovodního potrubí DN od 80 do 125</t>
  </si>
  <si>
    <t>1610495346</t>
  </si>
  <si>
    <t>https://podminky.urs.cz/item/CS_URS_2024_02/892273122</t>
  </si>
  <si>
    <t>43</t>
  </si>
  <si>
    <t>892372111</t>
  </si>
  <si>
    <t>Tlakové zkoušky vodou zabezpečení konců potrubí při tlakových zkouškách DN do 300</t>
  </si>
  <si>
    <t>-1920005865</t>
  </si>
  <si>
    <t>https://podminky.urs.cz/item/CS_URS_2024_02/892372111</t>
  </si>
  <si>
    <t>44</t>
  </si>
  <si>
    <t>899103211</t>
  </si>
  <si>
    <t>Demontáž poklopů litinových a ocelových včetně rámů, hmotnosti jednotlivě přes 100 do 150 Kg</t>
  </si>
  <si>
    <t>-295756989</t>
  </si>
  <si>
    <t>https://podminky.urs.cz/item/CS_URS_2024_02/899103211</t>
  </si>
  <si>
    <t>45</t>
  </si>
  <si>
    <t>899401112</t>
  </si>
  <si>
    <t>Osazení poklopů uličních s pevným rámem litinových šoupátkových</t>
  </si>
  <si>
    <t>-726136794</t>
  </si>
  <si>
    <t>https://podminky.urs.cz/item/CS_URS_2024_02/899401112</t>
  </si>
  <si>
    <t>1 "DN 80"</t>
  </si>
  <si>
    <t>46</t>
  </si>
  <si>
    <t>42291454</t>
  </si>
  <si>
    <t>poklop uliční litinový samonivelační šoupátkový</t>
  </si>
  <si>
    <t>-538142720</t>
  </si>
  <si>
    <t>47</t>
  </si>
  <si>
    <t>42210050</t>
  </si>
  <si>
    <t>deska podkladová uličního poklopu litinového šoupatového</t>
  </si>
  <si>
    <t>-1049467442</t>
  </si>
  <si>
    <t>48</t>
  </si>
  <si>
    <t>899401113</t>
  </si>
  <si>
    <t>Osazení poklopů uličních s pevným rámem litinových hydrantových</t>
  </si>
  <si>
    <t>-341664303</t>
  </si>
  <si>
    <t>https://podminky.urs.cz/item/CS_URS_2024_02/899401113</t>
  </si>
  <si>
    <t>49</t>
  </si>
  <si>
    <t>42291452</t>
  </si>
  <si>
    <t>poklop litinový hydrantový DN 80</t>
  </si>
  <si>
    <t>-1520109075</t>
  </si>
  <si>
    <t>50</t>
  </si>
  <si>
    <t>42210052</t>
  </si>
  <si>
    <t>deska podkladová uličního poklopu litinového hydrantového</t>
  </si>
  <si>
    <t>-440685912</t>
  </si>
  <si>
    <t>51</t>
  </si>
  <si>
    <t>899712111</t>
  </si>
  <si>
    <t>Orientační tabulky na vodovodních a kanalizačních řadech na zdivu</t>
  </si>
  <si>
    <t>547199946</t>
  </si>
  <si>
    <t>https://podminky.urs.cz/item/CS_URS_2024_02/899712111</t>
  </si>
  <si>
    <t>52</t>
  </si>
  <si>
    <t>899721111</t>
  </si>
  <si>
    <t>Signalizační vodič na potrubí DN do 150 mm</t>
  </si>
  <si>
    <t>-1442225949</t>
  </si>
  <si>
    <t>https://podminky.urs.cz/item/CS_URS_2024_02/899721111</t>
  </si>
  <si>
    <t xml:space="preserve">3,5  "Cu 6 mm2"</t>
  </si>
  <si>
    <t>53</t>
  </si>
  <si>
    <t>899722112</t>
  </si>
  <si>
    <t>Krytí potrubí z plastů výstražnou fólií z PVC šířky přes 20 do 25 cm</t>
  </si>
  <si>
    <t>-1111716375</t>
  </si>
  <si>
    <t>https://podminky.urs.cz/item/CS_URS_2024_02/899722112</t>
  </si>
  <si>
    <t>2 "výstražná fólie modré barvy"</t>
  </si>
  <si>
    <t>Ostatní konstrukce a práce, bourání</t>
  </si>
  <si>
    <t>54</t>
  </si>
  <si>
    <t>919121111</t>
  </si>
  <si>
    <t>Utěsnění dilatačních spár zálivkou za studena v cementobetonovém nebo živičném krytu včetně adhezního nátěru s těsnicím profilem pod zálivkou, pro komůrky šířky 10 mm, hloubky 20 mm</t>
  </si>
  <si>
    <t>1635251384</t>
  </si>
  <si>
    <t>https://podminky.urs.cz/item/CS_URS_2024_02/919121111</t>
  </si>
  <si>
    <t>mk*2</t>
  </si>
  <si>
    <t>55</t>
  </si>
  <si>
    <t>919731122</t>
  </si>
  <si>
    <t>Zarovnání styčné plochy podkladu nebo krytu podél vybourané části komunikace nebo zpevněné plochy živičné tl. přes 50 do 100 mm</t>
  </si>
  <si>
    <t>-226073036</t>
  </si>
  <si>
    <t>https://podminky.urs.cz/item/CS_URS_2024_02/919731122</t>
  </si>
  <si>
    <t>místní komunikace asfalt</t>
  </si>
  <si>
    <t>2 "silnice"</t>
  </si>
  <si>
    <t>Mezisoučet</t>
  </si>
  <si>
    <t>56</t>
  </si>
  <si>
    <t>919735112</t>
  </si>
  <si>
    <t>Řezání stávajícího živičného krytu nebo podkladu hloubky přes 50 do 100 mm</t>
  </si>
  <si>
    <t>1569445002</t>
  </si>
  <si>
    <t>https://podminky.urs.cz/item/CS_URS_2024_02/919735112</t>
  </si>
  <si>
    <t>997</t>
  </si>
  <si>
    <t>Přesun sutě</t>
  </si>
  <si>
    <t>57</t>
  </si>
  <si>
    <t>997013501</t>
  </si>
  <si>
    <t>Odvoz suti a vybouraných hmot na skládku nebo meziskládku se složením, na vzdálenost do 1 km</t>
  </si>
  <si>
    <t>486333254</t>
  </si>
  <si>
    <t>https://podminky.urs.cz/item/CS_URS_2024_02/997013501</t>
  </si>
  <si>
    <t>1,8+0,15+0,056</t>
  </si>
  <si>
    <t>58</t>
  </si>
  <si>
    <t>997013509</t>
  </si>
  <si>
    <t>Odvoz suti a vybouraných hmot na skládku nebo meziskládku se složením, na vzdálenost Příplatek k ceně za každý další započatý 1 km přes 1 km</t>
  </si>
  <si>
    <t>1896821235</t>
  </si>
  <si>
    <t>https://podminky.urs.cz/item/CS_URS_2024_02/997013509</t>
  </si>
  <si>
    <t>2,006*4 'Přepočtené koeficientem množství</t>
  </si>
  <si>
    <t>59</t>
  </si>
  <si>
    <t>997013862</t>
  </si>
  <si>
    <t>Poplatek za uložení stavebního odpadu na recyklační skládce (skládkovné) z armovaného betonu zatříděného do Katalogu odpadů pod kódem 17 01 01</t>
  </si>
  <si>
    <t>5690821</t>
  </si>
  <si>
    <t>https://podminky.urs.cz/item/CS_URS_2024_02/997013862</t>
  </si>
  <si>
    <t>60</t>
  </si>
  <si>
    <t>997221551</t>
  </si>
  <si>
    <t>Vodorovná doprava suti bez naložení, ale se složením a s hrubým urovnáním ze sypkých materiálů, na vzdálenost do 1 km</t>
  </si>
  <si>
    <t>-1436729481</t>
  </si>
  <si>
    <t>https://podminky.urs.cz/item/CS_URS_2024_02/997221551</t>
  </si>
  <si>
    <t>0,522+0,644</t>
  </si>
  <si>
    <t>61</t>
  </si>
  <si>
    <t>997221559</t>
  </si>
  <si>
    <t>Vodorovná doprava suti bez naložení, ale se složením a s hrubým urovnáním Příplatek k ceně za každý další započatý 1 km přes 1 km</t>
  </si>
  <si>
    <t>-1910491958</t>
  </si>
  <si>
    <t>https://podminky.urs.cz/item/CS_URS_2024_02/997221559</t>
  </si>
  <si>
    <t>1,166*4 'Přepočtené koeficientem množství</t>
  </si>
  <si>
    <t>62</t>
  </si>
  <si>
    <t>997221873</t>
  </si>
  <si>
    <t>138719220</t>
  </si>
  <si>
    <t>https://podminky.urs.cz/item/CS_URS_2024_02/997221873</t>
  </si>
  <si>
    <t>0,522</t>
  </si>
  <si>
    <t>63</t>
  </si>
  <si>
    <t>997221875</t>
  </si>
  <si>
    <t>Poplatek za uložení stavebního odpadu na recyklační skládce (skládkovné) asfaltového bez obsahu dehtu zatříděného do Katalogu odpadů pod kódem 17 03 02</t>
  </si>
  <si>
    <t>-81569843</t>
  </si>
  <si>
    <t>https://podminky.urs.cz/item/CS_URS_2024_02/997221875</t>
  </si>
  <si>
    <t>0,644</t>
  </si>
  <si>
    <t>998</t>
  </si>
  <si>
    <t>Přesun hmot</t>
  </si>
  <si>
    <t>64</t>
  </si>
  <si>
    <t>998273102</t>
  </si>
  <si>
    <t>Přesun hmot pro trubní vedení hloubené z trub litinových pro vodovody nebo kanalizace v otevřeném výkopu dopravní vzdálenost do 15 m</t>
  </si>
  <si>
    <t>-1037841486</t>
  </si>
  <si>
    <t>https://podminky.urs.cz/item/CS_URS_2024_02/998273102</t>
  </si>
  <si>
    <t>25,8</t>
  </si>
  <si>
    <t>tr</t>
  </si>
  <si>
    <t>tráva</t>
  </si>
  <si>
    <t>2,7</t>
  </si>
  <si>
    <t>36,558</t>
  </si>
  <si>
    <t>89,763</t>
  </si>
  <si>
    <t>10,368</t>
  </si>
  <si>
    <t>2,592</t>
  </si>
  <si>
    <t>PE_90</t>
  </si>
  <si>
    <t xml:space="preserve">potrubí PE 100RC  90x8,2 SDR 11</t>
  </si>
  <si>
    <t>28,8</t>
  </si>
  <si>
    <t>02 - IO 02 - Vodovodní přípojka</t>
  </si>
  <si>
    <t>pod</t>
  </si>
  <si>
    <t>podsyp pod RŠ</t>
  </si>
  <si>
    <t>2,466</t>
  </si>
  <si>
    <t>vj</t>
  </si>
  <si>
    <t>výkop jam</t>
  </si>
  <si>
    <t>94,08</t>
  </si>
  <si>
    <t xml:space="preserve">    2 - Zakládání</t>
  </si>
  <si>
    <t xml:space="preserve">    3 - Svislé a kompletní konstrukce</t>
  </si>
  <si>
    <t>1893193422</t>
  </si>
  <si>
    <t>-1482996530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</si>
  <si>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</si>
  <si>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</si>
  <si>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2116550505</t>
  </si>
  <si>
    <t>https://podminky.urs.cz/item/CS_URS_2024_02/119001405</t>
  </si>
  <si>
    <t>875493819</t>
  </si>
  <si>
    <t>0,9*4</t>
  </si>
  <si>
    <t>121151103</t>
  </si>
  <si>
    <t>Sejmutí ornice strojně při souvislé ploše do 100 m2, tl. vrstvy do 200 mm</t>
  </si>
  <si>
    <t>1281504925</t>
  </si>
  <si>
    <t>https://podminky.urs.cz/item/CS_URS_2024_02/121151103</t>
  </si>
  <si>
    <t>-843818183</t>
  </si>
  <si>
    <t>(1+4)*1,0*1,5*0,9</t>
  </si>
  <si>
    <t>131151203</t>
  </si>
  <si>
    <t>Hloubení zapažených jam a zářezů strojně s urovnáním dna do předepsaného profilu a spádu v hornině třídy těžitelnosti I skupiny 1 a 2 přes 50 do 100 m3</t>
  </si>
  <si>
    <t>736375430</t>
  </si>
  <si>
    <t>https://podminky.urs.cz/item/CS_URS_2024_02/131151203</t>
  </si>
  <si>
    <t>vj*0,2</t>
  </si>
  <si>
    <t>131251203</t>
  </si>
  <si>
    <t>Hloubení zapažených jam a zářezů strojně s urovnáním dna do předepsaného profilu a spádu v hornině třídy těžitelnosti I skupiny 3 přes 50 do 100 m3</t>
  </si>
  <si>
    <t>1169080635</t>
  </si>
  <si>
    <t>https://podminky.urs.cz/item/CS_URS_2024_02/131251203</t>
  </si>
  <si>
    <t>7,0*4,8*2,8</t>
  </si>
  <si>
    <t>131351203</t>
  </si>
  <si>
    <t>Hloubení zapažených jam a zářezů strojně s urovnáním dna do předepsaného profilu a spádu v hornině třídy těžitelnosti II skupiny 4 přes 50 do 100 m3</t>
  </si>
  <si>
    <t>982571562</t>
  </si>
  <si>
    <t>https://podminky.urs.cz/item/CS_URS_2024_02/131351203</t>
  </si>
  <si>
    <t>vj*0,4</t>
  </si>
  <si>
    <t>131451203</t>
  </si>
  <si>
    <t>Hloubení zapažených jam a zářezů strojně s urovnáním dna do předepsaného profilu a spádu v hornině třídy těžitelnosti II skupiny 5 přes 50 do 100 m3</t>
  </si>
  <si>
    <t>661216498</t>
  </si>
  <si>
    <t>https://podminky.urs.cz/item/CS_URS_2024_02/131451203</t>
  </si>
  <si>
    <t>132154202</t>
  </si>
  <si>
    <t>Hloubení zapažených rýh šířky přes 800 do 2 000 mm strojně s urovnáním dna do předepsaného profilu a spádu v hornině třídy těžitelnosti I skupiny 1 a 2 přes 20 do 50 m3</t>
  </si>
  <si>
    <t>-18872197</t>
  </si>
  <si>
    <t>https://podminky.urs.cz/item/CS_URS_2024_02/132154202</t>
  </si>
  <si>
    <t>132254202</t>
  </si>
  <si>
    <t>Hloubení zapažených rýh šířky přes 800 do 2 000 mm strojně s urovnáním dna do předepsaného profilu a spádu v hornině třídy těžitelnosti I skupiny 3 přes 20 do 50 m3</t>
  </si>
  <si>
    <t>-974469793</t>
  </si>
  <si>
    <t>https://podminky.urs.cz/item/CS_URS_2024_02/132254202</t>
  </si>
  <si>
    <t xml:space="preserve">0,9*PE_90*1,7 </t>
  </si>
  <si>
    <t>-tr*0,2 "ornice tl. 200mm"</t>
  </si>
  <si>
    <t>132354202</t>
  </si>
  <si>
    <t>Hloubení zapažených rýh šířky přes 800 do 2 000 mm strojně s urovnáním dna do předepsaného profilu a spádu v hornině třídy těžitelnosti II skupiny 4 přes 20 do 50 m3</t>
  </si>
  <si>
    <t>-2081228342</t>
  </si>
  <si>
    <t>https://podminky.urs.cz/item/CS_URS_2024_02/132354202</t>
  </si>
  <si>
    <t>132454202</t>
  </si>
  <si>
    <t>Hloubení zapažených rýh šířky přes 800 do 2 000 mm strojně s urovnáním dna do předepsaného profilu a spádu v hornině třídy těžitelnosti II skupiny 5 přes 20 do 50 m3</t>
  </si>
  <si>
    <t>-1676523752</t>
  </si>
  <si>
    <t>https://podminky.urs.cz/item/CS_URS_2024_02/132454202</t>
  </si>
  <si>
    <t>717942840</t>
  </si>
  <si>
    <t xml:space="preserve">PE_90*1,7*2 </t>
  </si>
  <si>
    <t>1731194828</t>
  </si>
  <si>
    <t>816182941</t>
  </si>
  <si>
    <t>v+vj-z</t>
  </si>
  <si>
    <t>819463308</t>
  </si>
  <si>
    <t>(v+vj-z)*1,9</t>
  </si>
  <si>
    <t>-1608521225</t>
  </si>
  <si>
    <t>vj "výkop jámy"</t>
  </si>
  <si>
    <t xml:space="preserve">-(ob+lo) </t>
  </si>
  <si>
    <t>-pod</t>
  </si>
  <si>
    <t>-4,58*2,38*2,32</t>
  </si>
  <si>
    <t>-0,8*0,8*0,25</t>
  </si>
  <si>
    <t>-1339213092</t>
  </si>
  <si>
    <t>0,9*PE_90*0,4</t>
  </si>
  <si>
    <t>-1279854045</t>
  </si>
  <si>
    <t>10,368*1,8 'Přepočtené koeficientem množství</t>
  </si>
  <si>
    <t>181351003</t>
  </si>
  <si>
    <t>Rozprostření a urovnání ornice v rovině nebo ve svahu sklonu do 1:5 strojně při souvislé ploše do 100 m2, tl. vrstvy do 200 mm</t>
  </si>
  <si>
    <t>870326432</t>
  </si>
  <si>
    <t>https://podminky.urs.cz/item/CS_URS_2024_02/181351003</t>
  </si>
  <si>
    <t>181411131</t>
  </si>
  <si>
    <t>Založení trávníku na půdě předem připravené plochy do 1000 m2 výsevem včetně utažení parkového v rovině nebo na svahu do 1:5</t>
  </si>
  <si>
    <t>-2122995240</t>
  </si>
  <si>
    <t>https://podminky.urs.cz/item/CS_URS_2024_02/181411131</t>
  </si>
  <si>
    <t>0,9*3,0</t>
  </si>
  <si>
    <t>00572472</t>
  </si>
  <si>
    <t>osivo směs travní krajinná-rovinná</t>
  </si>
  <si>
    <t>kg</t>
  </si>
  <si>
    <t>2054522141</t>
  </si>
  <si>
    <t>2,7*0,015 'Přepočtené koeficientem množství</t>
  </si>
  <si>
    <t>183403111</t>
  </si>
  <si>
    <t>Obdělání půdy nakopáním hl. přes 50 do 100 mm v rovině nebo na svahu do 1:5</t>
  </si>
  <si>
    <t>499271558</t>
  </si>
  <si>
    <t>https://podminky.urs.cz/item/CS_URS_2024_02/183403111</t>
  </si>
  <si>
    <t>184853511</t>
  </si>
  <si>
    <t>Chemické odplevelení půdy před založením kultury, trávníku nebo zpevněných ploch strojně o výměře jednotlivě přes 20 m2 postřikem na široko v rovině nebo na svahu do 1:5</t>
  </si>
  <si>
    <t>1017360894</t>
  </si>
  <si>
    <t>https://podminky.urs.cz/item/CS_URS_2024_02/184853511</t>
  </si>
  <si>
    <t>185803111</t>
  </si>
  <si>
    <t>Ošetření trávníku jednorázové v rovině nebo na svahu do 1:5</t>
  </si>
  <si>
    <t>-769791302</t>
  </si>
  <si>
    <t>https://podminky.urs.cz/item/CS_URS_2024_02/185803111</t>
  </si>
  <si>
    <t>185804312</t>
  </si>
  <si>
    <t>Zalití rostlin vodou plochy záhonů jednotlivě přes 20 m2</t>
  </si>
  <si>
    <t>1654268741</t>
  </si>
  <si>
    <t>https://podminky.urs.cz/item/CS_URS_2024_02/185804312</t>
  </si>
  <si>
    <t>2,70178908437655*0,1 'Přepočtené koeficientem množství</t>
  </si>
  <si>
    <t>08211321</t>
  </si>
  <si>
    <t>voda pitná pro ostatní odběratele</t>
  </si>
  <si>
    <t>-1621814398</t>
  </si>
  <si>
    <t>Zakládání</t>
  </si>
  <si>
    <t>271532212</t>
  </si>
  <si>
    <t>Podsyp pod základové konstrukce se zhutněním a urovnáním povrchu z kameniva hrubého, frakce 16 - 32 mm</t>
  </si>
  <si>
    <t>1631386535</t>
  </si>
  <si>
    <t>https://podminky.urs.cz/item/CS_URS_2024_02/271532212</t>
  </si>
  <si>
    <t>4,78*2,58*0,2</t>
  </si>
  <si>
    <t>Svislé a kompletní konstrukce</t>
  </si>
  <si>
    <t>380321441</t>
  </si>
  <si>
    <t>Kompletní konstrukce čistíren odpadních vod, nádrží, vodojemů, kanálů z betonu železového bez výztuže a bednění bez zvýšených nároků na prostředí tř. C 25/30, tl. přes 80 do 150 mm</t>
  </si>
  <si>
    <t>1258245192</t>
  </si>
  <si>
    <t>https://podminky.urs.cz/item/CS_URS_2024_02/380321441</t>
  </si>
  <si>
    <t>dobetonování vtupního komínku</t>
  </si>
  <si>
    <t>(0,8+0,6)*2*0,25*0,1</t>
  </si>
  <si>
    <t>380356231</t>
  </si>
  <si>
    <t>Bednění kompletních konstrukcí čistíren odpadních vod, nádrží, vodojemů, kanálů konstrukcí neomítaných z betonu prostého nebo železového ploch rovinných zřízení</t>
  </si>
  <si>
    <t>1634039591</t>
  </si>
  <si>
    <t>https://podminky.urs.cz/item/CS_URS_2024_02/380356231</t>
  </si>
  <si>
    <t>(0,8+0,6)*2*0,25*2</t>
  </si>
  <si>
    <t>380356232</t>
  </si>
  <si>
    <t>Bednění kompletních konstrukcí čistíren odpadních vod, nádrží, vodojemů, kanálů konstrukcí neomítaných z betonu prostého nebo železového ploch rovinných odstranění</t>
  </si>
  <si>
    <t>672109965</t>
  </si>
  <si>
    <t>https://podminky.urs.cz/item/CS_URS_2024_02/380356232</t>
  </si>
  <si>
    <t>380361006</t>
  </si>
  <si>
    <t>Výztuž kompletních konstrukcí čistíren odpadních vod, nádrží, vodojemů, kanálů z oceli 10 505 (R) nebo BSt 500</t>
  </si>
  <si>
    <t>123376870</t>
  </si>
  <si>
    <t>https://podminky.urs.cz/item/CS_URS_2024_02/380361006</t>
  </si>
  <si>
    <t>0,07*0,09 'Přepočtené koeficientem množství</t>
  </si>
  <si>
    <t>382122122</t>
  </si>
  <si>
    <t>Montáž dílců prefabrikovaných pravoúhlých nádrží ze železobetonu šířky do 3 m dna včetně těsnění výšky přes 1 do 3 m hmotnosti do 22 t, délky přes 3 do 5 m</t>
  </si>
  <si>
    <t>-1733491128</t>
  </si>
  <si>
    <t>https://podminky.urs.cz/item/CS_URS_2024_02/382122122</t>
  </si>
  <si>
    <t>59226128</t>
  </si>
  <si>
    <t>dno pravoúhlé nádrže vysoké 2100x4300x1930mm stěna tl 140mm užitný objem 17,43m3</t>
  </si>
  <si>
    <t>1490563098</t>
  </si>
  <si>
    <t>382122312</t>
  </si>
  <si>
    <t>Montáž dílců prefabrikovaných pravoúhlých nádrží ze železobetonu šířky do 3 m zákrytové desky, délky přes 3 do 5 m</t>
  </si>
  <si>
    <t>-1509233590</t>
  </si>
  <si>
    <t>https://podminky.urs.cz/item/CS_URS_2024_02/382122312</t>
  </si>
  <si>
    <t>59226164</t>
  </si>
  <si>
    <t>deska zákrytová pravoúhlé nádrže vysoké se stěnou tl 140mm 2100x4300x250mm otvor 1x d 600mm</t>
  </si>
  <si>
    <t>1244285139</t>
  </si>
  <si>
    <t>38212422R</t>
  </si>
  <si>
    <t xml:space="preserve">Doprava </t>
  </si>
  <si>
    <t>kam</t>
  </si>
  <si>
    <t>-1821782765</t>
  </si>
  <si>
    <t>38212431R</t>
  </si>
  <si>
    <t>Prostupy (prováděné ve výrobě)</t>
  </si>
  <si>
    <t>-273166306</t>
  </si>
  <si>
    <t>38212433R</t>
  </si>
  <si>
    <t>Montážní práce včetně jeřábu</t>
  </si>
  <si>
    <t>1518990994</t>
  </si>
  <si>
    <t>-1080540903</t>
  </si>
  <si>
    <t>0,9*PE_90*0,1</t>
  </si>
  <si>
    <t>1756471871</t>
  </si>
  <si>
    <t>107161953</t>
  </si>
  <si>
    <t>-531306837</t>
  </si>
  <si>
    <t>662792025</t>
  </si>
  <si>
    <t>-1493091675</t>
  </si>
  <si>
    <t>-303106272</t>
  </si>
  <si>
    <t>850005015016</t>
  </si>
  <si>
    <t>TVAROVKA FF KUS 50/150</t>
  </si>
  <si>
    <t>604021871</t>
  </si>
  <si>
    <t>850005025016</t>
  </si>
  <si>
    <t>TVAROVKA FF KUS 50/250</t>
  </si>
  <si>
    <t>-1254955261</t>
  </si>
  <si>
    <t>1536095501</t>
  </si>
  <si>
    <t>40008009016</t>
  </si>
  <si>
    <t>PŘÍRUBA S2000 80/90</t>
  </si>
  <si>
    <t>146712285</t>
  </si>
  <si>
    <t>55253601</t>
  </si>
  <si>
    <t>přechod přírubový,práškový epoxid tl 250µm FFR-kus litinový DN 80/50</t>
  </si>
  <si>
    <t>-1796246755</t>
  </si>
  <si>
    <t>116GFL003080</t>
  </si>
  <si>
    <t>Závitová příruba DN80 s vnitřním závitek 2" odvodnění KK 40</t>
  </si>
  <si>
    <t>791963289</t>
  </si>
  <si>
    <t>-641008251</t>
  </si>
  <si>
    <t>-2071752450</t>
  </si>
  <si>
    <t>857262122</t>
  </si>
  <si>
    <t>Montáž litinových tvarovek na potrubí litinovém tlakovém jednoosých na potrubí z trub přírubových v otevřeném výkopu, kanálu nebo v šachtě DN 100</t>
  </si>
  <si>
    <t>818277269</t>
  </si>
  <si>
    <t>https://podminky.urs.cz/item/CS_URS_2024_02/857262122</t>
  </si>
  <si>
    <t>40010011016</t>
  </si>
  <si>
    <t>PŘÍRUBA S2000 100/110</t>
  </si>
  <si>
    <t>-2012117495</t>
  </si>
  <si>
    <t>55253641</t>
  </si>
  <si>
    <t>přechod přírubový,práškový epoxid tl 250µm FFR-kus litinový DN 100/80</t>
  </si>
  <si>
    <t>208956707</t>
  </si>
  <si>
    <t>871241211</t>
  </si>
  <si>
    <t>Montáž vodovodního potrubí z polyetylenu PE100 RC v otevřeném výkopu svařovaných elektrotvarovkou SDR 11/PN16 d 90 x 8,2 mm</t>
  </si>
  <si>
    <t>1170258319</t>
  </si>
  <si>
    <t>https://podminky.urs.cz/item/CS_URS_2024_02/871241211</t>
  </si>
  <si>
    <t>28,8 "přípojka"</t>
  </si>
  <si>
    <t>28613855</t>
  </si>
  <si>
    <t>trubka vodovodní jednovrstvá PE100 RC PN 16 SDR11 s ochranným pláštěm z PP 90x8,2mm</t>
  </si>
  <si>
    <t>440605515</t>
  </si>
  <si>
    <t>28,8*1,015 'Přepočtené koeficientem množství</t>
  </si>
  <si>
    <t>877241101</t>
  </si>
  <si>
    <t>Montáž tvarovek na vodovodním plastovém potrubí z polyetylenu PE 100 elektrotvarovek SDR 11/PN16 spojek, oblouků nebo redukcí d 90</t>
  </si>
  <si>
    <t>-1812783316</t>
  </si>
  <si>
    <t>https://podminky.urs.cz/item/CS_URS_2024_02/877241101</t>
  </si>
  <si>
    <t>28615974</t>
  </si>
  <si>
    <t>elektrospojka SDR11 PE 100 PN16 D 90mm</t>
  </si>
  <si>
    <t>-46736647</t>
  </si>
  <si>
    <t>28653135</t>
  </si>
  <si>
    <t>nákružek lemový PE 100 SDR11 90mm</t>
  </si>
  <si>
    <t>-1481833763</t>
  </si>
  <si>
    <t>65</t>
  </si>
  <si>
    <t>28654368</t>
  </si>
  <si>
    <t>příruba volná k lemovému nákružku z polypropylénu 90</t>
  </si>
  <si>
    <t>-1707308065</t>
  </si>
  <si>
    <t>66</t>
  </si>
  <si>
    <t>877241110</t>
  </si>
  <si>
    <t>Montáž tvarovek na vodovodním plastovém potrubí z polyetylenu PE 100 elektrotvarovek SDR 11/PN16 kolen 45° d 90</t>
  </si>
  <si>
    <t>269453085</t>
  </si>
  <si>
    <t>https://podminky.urs.cz/item/CS_URS_2024_02/877241110</t>
  </si>
  <si>
    <t>67</t>
  </si>
  <si>
    <t>28614948</t>
  </si>
  <si>
    <t>elektrokoleno 45° PE 100 PN16 D 90mm</t>
  </si>
  <si>
    <t>1084785623</t>
  </si>
  <si>
    <t>68</t>
  </si>
  <si>
    <t>891212312</t>
  </si>
  <si>
    <t>Montáž vodovodních armatur na potrubí vodoměrů v šachtě přírubových DN 50</t>
  </si>
  <si>
    <t>-224204884</t>
  </si>
  <si>
    <t>https://podminky.urs.cz/item/CS_URS_2024_02/891212312</t>
  </si>
  <si>
    <t>69</t>
  </si>
  <si>
    <t>436342601</t>
  </si>
  <si>
    <t>vodoměr DN 50 s dálkovým odečtem</t>
  </si>
  <si>
    <t>-13435639</t>
  </si>
  <si>
    <t>70</t>
  </si>
  <si>
    <t>89121535R</t>
  </si>
  <si>
    <t>Montáž filtrů přírubových DN 50</t>
  </si>
  <si>
    <t>1771263302</t>
  </si>
  <si>
    <t>71</t>
  </si>
  <si>
    <t>991105000016</t>
  </si>
  <si>
    <t>PŘÍRUBOVÝ FILTR DN 50</t>
  </si>
  <si>
    <t>958766002</t>
  </si>
  <si>
    <t>72</t>
  </si>
  <si>
    <t>573606096</t>
  </si>
  <si>
    <t>73</t>
  </si>
  <si>
    <t>1915910536</t>
  </si>
  <si>
    <t>74</t>
  </si>
  <si>
    <t>1854527295</t>
  </si>
  <si>
    <t>75</t>
  </si>
  <si>
    <t>891241222</t>
  </si>
  <si>
    <t>Montáž vodovodních armatur na potrubí šoupátek nebo klapek uzavíracích v šachtách s ručním kolečkem DN 80</t>
  </si>
  <si>
    <t>-438749393</t>
  </si>
  <si>
    <t>https://podminky.urs.cz/item/CS_URS_2024_02/891241222</t>
  </si>
  <si>
    <t>76</t>
  </si>
  <si>
    <t>-1701550794</t>
  </si>
  <si>
    <t>77</t>
  </si>
  <si>
    <t>42210101</t>
  </si>
  <si>
    <t>kolo ruční pro DN 65-80 D 175mm</t>
  </si>
  <si>
    <t>91023340</t>
  </si>
  <si>
    <t>78</t>
  </si>
  <si>
    <t>891244121</t>
  </si>
  <si>
    <t>Montáž vodovodních armatur na potrubí kompenzátorů ucpávkových a gumových nebo montážních vložek DN 80</t>
  </si>
  <si>
    <t>-882902833</t>
  </si>
  <si>
    <t>https://podminky.urs.cz/item/CS_URS_2024_02/891244121</t>
  </si>
  <si>
    <t>79</t>
  </si>
  <si>
    <t>55128704</t>
  </si>
  <si>
    <t>kompenzátor pryžový přírubový, voda, topení, klimatizace PN16 do 100°C DN 80</t>
  </si>
  <si>
    <t>-1746158964</t>
  </si>
  <si>
    <t>80</t>
  </si>
  <si>
    <t>891245321</t>
  </si>
  <si>
    <t>Montáž vodovodních armatur na potrubí zpětných klapek DN 80</t>
  </si>
  <si>
    <t>1475382362</t>
  </si>
  <si>
    <t>https://podminky.urs.cz/item/CS_URS_2024_02/891245321</t>
  </si>
  <si>
    <t>81</t>
  </si>
  <si>
    <t>42283043</t>
  </si>
  <si>
    <t>klapka zpětná samočinná přírubová litinová PN 16 pro vodu DN 80</t>
  </si>
  <si>
    <t>1901145704</t>
  </si>
  <si>
    <t>82</t>
  </si>
  <si>
    <t>-616344229</t>
  </si>
  <si>
    <t>83</t>
  </si>
  <si>
    <t>494899598</t>
  </si>
  <si>
    <t>84</t>
  </si>
  <si>
    <t>1566838903</t>
  </si>
  <si>
    <t>85</t>
  </si>
  <si>
    <t>-708066820</t>
  </si>
  <si>
    <t>86</t>
  </si>
  <si>
    <t>1991794896</t>
  </si>
  <si>
    <t>87</t>
  </si>
  <si>
    <t>833447625</t>
  </si>
  <si>
    <t>88</t>
  </si>
  <si>
    <t>-1603017687</t>
  </si>
  <si>
    <t>89</t>
  </si>
  <si>
    <t>-151032023</t>
  </si>
  <si>
    <t xml:space="preserve">32  "Cu 6 mm2"</t>
  </si>
  <si>
    <t>90</t>
  </si>
  <si>
    <t>-1019177104</t>
  </si>
  <si>
    <t>30 "výstražná fólie modré barvy"</t>
  </si>
  <si>
    <t>91</t>
  </si>
  <si>
    <t>-1073171961</t>
  </si>
  <si>
    <t>92</t>
  </si>
  <si>
    <t>-1559842328</t>
  </si>
  <si>
    <t>25,8 "silnice"</t>
  </si>
  <si>
    <t>93</t>
  </si>
  <si>
    <t>-1863319052</t>
  </si>
  <si>
    <t>94</t>
  </si>
  <si>
    <t>933901111</t>
  </si>
  <si>
    <t>Zkoušky objektů a vymývání provedení zkoušky vodotěsnosti betonové nádrže jakéhokoliv druhu a tvaru, o obsahu do 1000 m3</t>
  </si>
  <si>
    <t>-1314592936</t>
  </si>
  <si>
    <t>https://podminky.urs.cz/item/CS_URS_2024_02/933901111</t>
  </si>
  <si>
    <t>4,3*2,1*1,93</t>
  </si>
  <si>
    <t>95</t>
  </si>
  <si>
    <t>933901311</t>
  </si>
  <si>
    <t>Zkoušky objektů a vymývání naplnění a vyprázdnění nádrže pro účely vymývací (proplachovací) o obsahu do 1000 m3</t>
  </si>
  <si>
    <t>611242303</t>
  </si>
  <si>
    <t>https://podminky.urs.cz/item/CS_URS_2024_02/933901311</t>
  </si>
  <si>
    <t>96</t>
  </si>
  <si>
    <t>1886793751</t>
  </si>
  <si>
    <t>97</t>
  </si>
  <si>
    <t>952903112</t>
  </si>
  <si>
    <t>Vyčištění objektů čistíren odpadních vod, nádrží, žlabů nebo kanálů světlé výšky prostoru do 3,5 m</t>
  </si>
  <si>
    <t>-293937164</t>
  </si>
  <si>
    <t>https://podminky.urs.cz/item/CS_URS_2024_02/952903112</t>
  </si>
  <si>
    <t>4,3*2,1</t>
  </si>
  <si>
    <t>98</t>
  </si>
  <si>
    <t>953171022</t>
  </si>
  <si>
    <t>Osazování kovových předmětů poklopů litinových nebo ocelových včetně rámů, hmotnosti přes 50 do 100 kg</t>
  </si>
  <si>
    <t>-570405905</t>
  </si>
  <si>
    <t>https://podminky.urs.cz/item/CS_URS_2024_02/953171022</t>
  </si>
  <si>
    <t>99</t>
  </si>
  <si>
    <t>63126035</t>
  </si>
  <si>
    <t>poklop zátěžový kompozitní hranatý (otvor do 600mm) D400</t>
  </si>
  <si>
    <t>642032356</t>
  </si>
  <si>
    <t>100</t>
  </si>
  <si>
    <t>953171031</t>
  </si>
  <si>
    <t>Osazování kovových předmětů stupadel z betonářské oceli nebo litinových</t>
  </si>
  <si>
    <t>1436596375</t>
  </si>
  <si>
    <t>https://podminky.urs.cz/item/CS_URS_2024_02/953171031</t>
  </si>
  <si>
    <t>101</t>
  </si>
  <si>
    <t>55243802</t>
  </si>
  <si>
    <t>stupadlo ocelové s PE povlakem forma C - P152mm</t>
  </si>
  <si>
    <t>-541721296</t>
  </si>
  <si>
    <t>102</t>
  </si>
  <si>
    <t>616834649</t>
  </si>
  <si>
    <t>6,734+8,308</t>
  </si>
  <si>
    <t>103</t>
  </si>
  <si>
    <t>-1735877753</t>
  </si>
  <si>
    <t>15,042*4 'Přepočtené koeficientem množství</t>
  </si>
  <si>
    <t>104</t>
  </si>
  <si>
    <t>1896400768</t>
  </si>
  <si>
    <t>6,734</t>
  </si>
  <si>
    <t>105</t>
  </si>
  <si>
    <t>1794841224</t>
  </si>
  <si>
    <t>8,308</t>
  </si>
  <si>
    <t>106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</si>
  <si>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</si>
  <si>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</si>
  <si>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1380739397</t>
  </si>
  <si>
    <t>https://podminky.urs.cz/item/CS_URS_2024_02/998276101</t>
  </si>
  <si>
    <t>151,434</t>
  </si>
  <si>
    <t>99,648</t>
  </si>
  <si>
    <t>40,914</t>
  </si>
  <si>
    <t>10,791</t>
  </si>
  <si>
    <t>0,081</t>
  </si>
  <si>
    <t>115,9</t>
  </si>
  <si>
    <t>PE_110</t>
  </si>
  <si>
    <t xml:space="preserve">potrubí PE 100RC  110x10,0 SDR 11</t>
  </si>
  <si>
    <t>69,9</t>
  </si>
  <si>
    <t>03 - IO 03 - Areálový vodovod</t>
  </si>
  <si>
    <t>PE_63</t>
  </si>
  <si>
    <t>potrubí PE 100RC 630x5,8 SDR 11</t>
  </si>
  <si>
    <t>3,6</t>
  </si>
  <si>
    <t xml:space="preserve">    9 - Ostatní konstrukce a práce-bourání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</si>
  <si>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</si>
  <si>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</si>
  <si>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921528215</t>
  </si>
  <si>
    <t>https://podminky.urs.cz/item/CS_URS_2024_02/113107162</t>
  </si>
  <si>
    <t>-165880672</t>
  </si>
  <si>
    <t>895737704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</si>
  <si>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</si>
  <si>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</si>
  <si>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1482647228</t>
  </si>
  <si>
    <t>https://podminky.urs.cz/item/CS_URS_2024_02/132154204</t>
  </si>
  <si>
    <t>132254204</t>
  </si>
  <si>
    <t>Hloubení zapažených rýh šířky přes 800 do 2 000 mm strojně s urovnáním dna do předepsaného profilu a spádu v hornině třídy těžitelnosti I skupiny 3 přes 100 do 500 m3</t>
  </si>
  <si>
    <t>-25189801</t>
  </si>
  <si>
    <t>https://podminky.urs.cz/item/CS_URS_2024_02/132254204</t>
  </si>
  <si>
    <t xml:space="preserve">0,9*PE_63*1,7 </t>
  </si>
  <si>
    <t xml:space="preserve">0,9*PE_110*1,7 </t>
  </si>
  <si>
    <t>-0,9*MK*0,3</t>
  </si>
  <si>
    <t>132354204</t>
  </si>
  <si>
    <t>Hloubení zapažených rýh šířky přes 800 do 2 000 mm strojně s urovnáním dna do předepsaného profilu a spádu v hornině třídy těžitelnosti II skupiny 4 přes 100 do 500 m3</t>
  </si>
  <si>
    <t>-102281933</t>
  </si>
  <si>
    <t>https://podminky.urs.cz/item/CS_URS_2024_02/132354204</t>
  </si>
  <si>
    <t>132454204</t>
  </si>
  <si>
    <t>Hloubení zapažených rýh šířky přes 800 do 2 000 mm strojně s urovnáním dna do předepsaného profilu a spádu v hornině třídy těžitelnosti II skupiny 5 přes 100 do 500 m3</t>
  </si>
  <si>
    <t>332610058</t>
  </si>
  <si>
    <t>https://podminky.urs.cz/item/CS_URS_2024_02/132454204</t>
  </si>
  <si>
    <t>-885416829</t>
  </si>
  <si>
    <t xml:space="preserve">PE_63*1,7*2 </t>
  </si>
  <si>
    <t xml:space="preserve">PE_110*1,7*2 </t>
  </si>
  <si>
    <t>1303855848</t>
  </si>
  <si>
    <t>140687156</t>
  </si>
  <si>
    <t>301766426</t>
  </si>
  <si>
    <t>-468730093</t>
  </si>
  <si>
    <t>-(ob+lo+PB) "odvoz na skládku"</t>
  </si>
  <si>
    <t>1666772358</t>
  </si>
  <si>
    <t>0,9*PE_63*0,35</t>
  </si>
  <si>
    <t>0,9*PE_110*0,4</t>
  </si>
  <si>
    <t>1150624726</t>
  </si>
  <si>
    <t>40,914*1,8 'Přepočtené koeficientem množství</t>
  </si>
  <si>
    <t>777852961</t>
  </si>
  <si>
    <t>-1426115060</t>
  </si>
  <si>
    <t>0,9*4,0</t>
  </si>
  <si>
    <t>1332056531</t>
  </si>
  <si>
    <t>3,6*0,015 'Přepočtené koeficientem množství</t>
  </si>
  <si>
    <t>-511628660</t>
  </si>
  <si>
    <t>1746692001</t>
  </si>
  <si>
    <t>73168443</t>
  </si>
  <si>
    <t>-517921887</t>
  </si>
  <si>
    <t>3,6023854458354*0,1 'Přepočtené koeficientem množství</t>
  </si>
  <si>
    <t>-1689975392</t>
  </si>
  <si>
    <t>1954895390</t>
  </si>
  <si>
    <t xml:space="preserve">0,9*PE_63*0,1 </t>
  </si>
  <si>
    <t xml:space="preserve">0,9*PE_110*0,1 </t>
  </si>
  <si>
    <t>1646091970</t>
  </si>
  <si>
    <t>0,3*0,3*0,3*3</t>
  </si>
  <si>
    <t>-2138698692</t>
  </si>
  <si>
    <t>0,3*4*0,3*3</t>
  </si>
  <si>
    <t>17557695</t>
  </si>
  <si>
    <t>2115881678</t>
  </si>
  <si>
    <t>219294084</t>
  </si>
  <si>
    <t>27154634</t>
  </si>
  <si>
    <t>-368599577</t>
  </si>
  <si>
    <t>178269529</t>
  </si>
  <si>
    <t>857212122</t>
  </si>
  <si>
    <t>Montáž litinových tvarovek na potrubí litinovém tlakovém jednoosých na potrubí z trub přírubových v otevřeném výkopu, kanálu nebo v šachtě DN 50</t>
  </si>
  <si>
    <t>-434320197</t>
  </si>
  <si>
    <t>https://podminky.urs.cz/item/CS_URS_2024_02/857212122</t>
  </si>
  <si>
    <t>55254024</t>
  </si>
  <si>
    <t>koleno přírubové z tvárné litiny,práškový epoxid tl 250µm Q-kus DN 50-90°</t>
  </si>
  <si>
    <t>-1892439435</t>
  </si>
  <si>
    <t>857214122</t>
  </si>
  <si>
    <t>Montáž litinových tvarovek na potrubí litinovém tlakovém odbočných na potrubí z trub přírubových v otevřeném výkopu, kanálu nebo v šachtě DN 50</t>
  </si>
  <si>
    <t>1019205604</t>
  </si>
  <si>
    <t>https://podminky.urs.cz/item/CS_URS_2024_02/857214122</t>
  </si>
  <si>
    <t>851005005016</t>
  </si>
  <si>
    <t>TVAROVKA T KUS 50-50</t>
  </si>
  <si>
    <t>-842720839</t>
  </si>
  <si>
    <t>-325165449</t>
  </si>
  <si>
    <t>55254123</t>
  </si>
  <si>
    <t>koleno přírubové z tvárné litiny,práškový epoxid tl 250µm Q-kus DN 100-45°</t>
  </si>
  <si>
    <t>1984878447</t>
  </si>
  <si>
    <t>55253611</t>
  </si>
  <si>
    <t>přechod přírubový,práškový epoxid tl 250µm FFR-kus litinový DN 100/50</t>
  </si>
  <si>
    <t>-2111022655</t>
  </si>
  <si>
    <t>857264122</t>
  </si>
  <si>
    <t>Montáž litinových tvarovek na potrubí litinovém tlakovém odbočných na potrubí z trub přírubových v otevřeném výkopu, kanálu nebo v šachtě DN 100</t>
  </si>
  <si>
    <t>1914390485</t>
  </si>
  <si>
    <t>https://podminky.urs.cz/item/CS_URS_2024_02/857264122</t>
  </si>
  <si>
    <t>851010010016</t>
  </si>
  <si>
    <t>TVAROVKA T KUS 100-100</t>
  </si>
  <si>
    <t>-1313314445</t>
  </si>
  <si>
    <t>871211211</t>
  </si>
  <si>
    <t>Montáž vodovodního potrubí z polyetylenu PE100 RC v otevřeném výkopu svařovaných elektrotvarovkou SDR 11/PN16 d 63 x 5,8 mm</t>
  </si>
  <si>
    <t>1401834514</t>
  </si>
  <si>
    <t>https://podminky.urs.cz/item/CS_URS_2024_02/871211211</t>
  </si>
  <si>
    <t>50 "řad C"</t>
  </si>
  <si>
    <t>28613853</t>
  </si>
  <si>
    <t>trubka vodovodní jednovrstvá PE100 RC PN 16 SDR11 s ochranným pláštěm z PP 63x5,8mm</t>
  </si>
  <si>
    <t>-2112464581</t>
  </si>
  <si>
    <t>50*1,015 'Přepočtené koeficientem množství</t>
  </si>
  <si>
    <t>871251211</t>
  </si>
  <si>
    <t>Montáž vodovodního potrubí z polyetylenu PE100 RC v otevřeném výkopu svařovaných elektrotvarovkou SDR 11/PN16 d 110 x 10,0 mm</t>
  </si>
  <si>
    <t>-1189186931</t>
  </si>
  <si>
    <t>https://podminky.urs.cz/item/CS_URS_2024_02/871251211</t>
  </si>
  <si>
    <t>14,1 "řad A"</t>
  </si>
  <si>
    <t>55,8 "řad B"</t>
  </si>
  <si>
    <t>28613856</t>
  </si>
  <si>
    <t>trubka vodovodní jednovrstvá PE100 RC PN 16 SDR11 s ochranným pláštěm z PP 110x10,0mm</t>
  </si>
  <si>
    <t>-1313532929</t>
  </si>
  <si>
    <t>69,9*1,015 'Přepočtené koeficientem množství</t>
  </si>
  <si>
    <t>877211101</t>
  </si>
  <si>
    <t>Montáž tvarovek na vodovodním plastovém potrubí z polyetylenu PE 100 elektrotvarovek SDR 11/PN16 spojek, oblouků nebo redukcí d 63</t>
  </si>
  <si>
    <t>193724647</t>
  </si>
  <si>
    <t>https://podminky.urs.cz/item/CS_URS_2024_02/877211101</t>
  </si>
  <si>
    <t>28615972</t>
  </si>
  <si>
    <t>elektrospojka SDR11 PE 100 PN16 D 63mm</t>
  </si>
  <si>
    <t>196491443</t>
  </si>
  <si>
    <t>28653133</t>
  </si>
  <si>
    <t>nákružek lemový PE 100 SDR11 63mm</t>
  </si>
  <si>
    <t>1188069691</t>
  </si>
  <si>
    <t>28654365</t>
  </si>
  <si>
    <t>příruba volná k lemovému nákružku z polypropylénu 63</t>
  </si>
  <si>
    <t>1852116713</t>
  </si>
  <si>
    <t>NCL.190633511</t>
  </si>
  <si>
    <t>d63, PE100, SDR11, PN16, R = 1,5 x d, oblouk 30° bezešvý, na tupo, dlouhý</t>
  </si>
  <si>
    <t>-1134307293</t>
  </si>
  <si>
    <t>877211110</t>
  </si>
  <si>
    <t>Montáž tvarovek na vodovodním plastovém potrubí z polyetylenu PE 100 elektrotvarovek SDR 11/PN16 kolen 45° d 63</t>
  </si>
  <si>
    <t>845255938</t>
  </si>
  <si>
    <t>https://podminky.urs.cz/item/CS_URS_2024_02/877211110</t>
  </si>
  <si>
    <t>28614946</t>
  </si>
  <si>
    <t>elektrokoleno 45° PE 100 PN16 D 63mm</t>
  </si>
  <si>
    <t>-1631531536</t>
  </si>
  <si>
    <t>877251101</t>
  </si>
  <si>
    <t>Montáž tvarovek na vodovodním plastovém potrubí z polyetylenu PE 100 elektrotvarovek SDR 11/PN16 spojek, oblouků nebo redukcí d 110</t>
  </si>
  <si>
    <t>2055264229</t>
  </si>
  <si>
    <t>https://podminky.urs.cz/item/CS_URS_2024_02/877251101</t>
  </si>
  <si>
    <t>28615975</t>
  </si>
  <si>
    <t>elektrospojka SDR11 PE 100 PN16 D 110mm</t>
  </si>
  <si>
    <t>-170143314</t>
  </si>
  <si>
    <t>28653136</t>
  </si>
  <si>
    <t>nákružek lemový PE 100 SDR11 110mm</t>
  </si>
  <si>
    <t>1333415308</t>
  </si>
  <si>
    <t>28654410</t>
  </si>
  <si>
    <t>příruba volná k lemovému nákružku z polypropylénu 110</t>
  </si>
  <si>
    <t>747024512</t>
  </si>
  <si>
    <t>877251110</t>
  </si>
  <si>
    <t>Montáž tvarovek na vodovodním plastovém potrubí z polyetylenu PE 100 elektrotvarovek SDR 11/PN16 kolen 45° d 110</t>
  </si>
  <si>
    <t>-925319667</t>
  </si>
  <si>
    <t>https://podminky.urs.cz/item/CS_URS_2024_02/877251110</t>
  </si>
  <si>
    <t>28614949</t>
  </si>
  <si>
    <t>elektrokoleno 45° PE 100 PN16 D 110mm</t>
  </si>
  <si>
    <t>1214030805</t>
  </si>
  <si>
    <t>615273</t>
  </si>
  <si>
    <t>d110, PE100, SDR11, koleno 30°, elektro</t>
  </si>
  <si>
    <t>-69506652</t>
  </si>
  <si>
    <t>891211112</t>
  </si>
  <si>
    <t>Montáž vodovodních armatur na potrubí šoupátek nebo klapek uzavíracích v otevřeném výkopu nebo v šachtách s osazením zemní soupravy (bez poklopů) DN 50</t>
  </si>
  <si>
    <t>-1414870431</t>
  </si>
  <si>
    <t>https://podminky.urs.cz/item/CS_URS_2024_02/891211112</t>
  </si>
  <si>
    <t>42221301</t>
  </si>
  <si>
    <t>šoupátko pitná voda litina GGG 50 krátká stavební dl PN10/16 DN 50x150mm</t>
  </si>
  <si>
    <t>309039021</t>
  </si>
  <si>
    <t>42291072</t>
  </si>
  <si>
    <t>souprava zemní pro šoupátka DN 40-50mm Rd 1,5m</t>
  </si>
  <si>
    <t>-1836912760</t>
  </si>
  <si>
    <t>891261112</t>
  </si>
  <si>
    <t>Montáž vodovodních armatur na potrubí šoupátek nebo klapek uzavíracích v otevřeném výkopu nebo v šachtách s osazením zemní soupravy (bez poklopů) DN 100</t>
  </si>
  <si>
    <t>1273074443</t>
  </si>
  <si>
    <t>https://podminky.urs.cz/item/CS_URS_2024_02/891261112</t>
  </si>
  <si>
    <t>42221304</t>
  </si>
  <si>
    <t>šoupátko pitná voda litina GGG 50 krátká stavební dl PN10/16 DN 100x190mm</t>
  </si>
  <si>
    <t>1411829070</t>
  </si>
  <si>
    <t>42291074</t>
  </si>
  <si>
    <t>souprava zemní pro šoupátka DN 100-150mm Rd 1,5m</t>
  </si>
  <si>
    <t>1890146007</t>
  </si>
  <si>
    <t>221251957</t>
  </si>
  <si>
    <t>892233122</t>
  </si>
  <si>
    <t>Proplach a dezinfekce vodovodního potrubí DN od 40 do 70</t>
  </si>
  <si>
    <t>817489728</t>
  </si>
  <si>
    <t>https://podminky.urs.cz/item/CS_URS_2024_02/892233122</t>
  </si>
  <si>
    <t>-613217044</t>
  </si>
  <si>
    <t>423276266</t>
  </si>
  <si>
    <t>86447775</t>
  </si>
  <si>
    <t>265378495</t>
  </si>
  <si>
    <t>6 "DN 100"</t>
  </si>
  <si>
    <t>3 "DN 50"</t>
  </si>
  <si>
    <t>492700708</t>
  </si>
  <si>
    <t>1280197296</t>
  </si>
  <si>
    <t>771215811</t>
  </si>
  <si>
    <t>-1438242066</t>
  </si>
  <si>
    <t xml:space="preserve">140  "Cu 6 mm2"</t>
  </si>
  <si>
    <t>-1830433718</t>
  </si>
  <si>
    <t>120 "výstražná fólie modré barvy"</t>
  </si>
  <si>
    <t>Ostatní konstrukce a práce-bourání</t>
  </si>
  <si>
    <t>2032787598</t>
  </si>
  <si>
    <t>1238199124</t>
  </si>
  <si>
    <t>115,9 "silnice"</t>
  </si>
  <si>
    <t>-422542855</t>
  </si>
  <si>
    <t>97715112R</t>
  </si>
  <si>
    <t>Jádrové vrty diamantovými korunkami do stavebních materiálů</t>
  </si>
  <si>
    <t>-518738727</t>
  </si>
  <si>
    <t>99178616R</t>
  </si>
  <si>
    <t xml:space="preserve">Těsnění prostupů potrubí </t>
  </si>
  <si>
    <t>1001399608</t>
  </si>
  <si>
    <t>1926663004</t>
  </si>
  <si>
    <t>0,112+0,32</t>
  </si>
  <si>
    <t>965526974</t>
  </si>
  <si>
    <t>0,432*4 'Přepočtené koeficientem množství</t>
  </si>
  <si>
    <t>-1543656837</t>
  </si>
  <si>
    <t>1693975875</t>
  </si>
  <si>
    <t>30,25+37,32</t>
  </si>
  <si>
    <t>-1927229205</t>
  </si>
  <si>
    <t>67,57*4 'Přepočtené koeficientem množství</t>
  </si>
  <si>
    <t>-1970252480</t>
  </si>
  <si>
    <t>30,25</t>
  </si>
  <si>
    <t>-2009435433</t>
  </si>
  <si>
    <t>37,32</t>
  </si>
  <si>
    <t>1861534474</t>
  </si>
  <si>
    <t>04 - Vedlejší a ostatní náklady</t>
  </si>
  <si>
    <t>VRN - Vedlejší rozpočtové náklady</t>
  </si>
  <si>
    <t>VRN</t>
  </si>
  <si>
    <t>Vedlejší rozpočtové náklady</t>
  </si>
  <si>
    <t>011114000</t>
  </si>
  <si>
    <t>Inženýrsko-geologický průzkum</t>
  </si>
  <si>
    <t>1024</t>
  </si>
  <si>
    <t>-1158364475</t>
  </si>
  <si>
    <t>https://podminky.urs.cz/item/CS_URS_2024_02/011114000</t>
  </si>
  <si>
    <t>012002010</t>
  </si>
  <si>
    <t>Vytýčení sítí</t>
  </si>
  <si>
    <t>1595337270</t>
  </si>
  <si>
    <t>012203000</t>
  </si>
  <si>
    <t>Zeměměřičské práce před výstavbou</t>
  </si>
  <si>
    <t>-2135272883</t>
  </si>
  <si>
    <t>https://podminky.urs.cz/item/CS_URS_2024_02/012203000</t>
  </si>
  <si>
    <t>013254000</t>
  </si>
  <si>
    <t>Dokumentace skutečného provedení stavby</t>
  </si>
  <si>
    <t>1482220284</t>
  </si>
  <si>
    <t>https://podminky.urs.cz/item/CS_URS_2024_02/013254000</t>
  </si>
  <si>
    <t>013294001</t>
  </si>
  <si>
    <t>Výrobní dokumentace</t>
  </si>
  <si>
    <t>-1419198416</t>
  </si>
  <si>
    <t>030001000</t>
  </si>
  <si>
    <t>Zařízení staveniště</t>
  </si>
  <si>
    <t>1536928768</t>
  </si>
  <si>
    <t>https://podminky.urs.cz/item/CS_URS_2024_02/030001000</t>
  </si>
  <si>
    <t>031303000</t>
  </si>
  <si>
    <t>Náklady na zábor</t>
  </si>
  <si>
    <t>1527143464</t>
  </si>
  <si>
    <t>https://podminky.urs.cz/item/CS_URS_2024_02/031303000</t>
  </si>
  <si>
    <t>045002000</t>
  </si>
  <si>
    <t>Kompletační a koordinační činnost</t>
  </si>
  <si>
    <t>444660901</t>
  </si>
  <si>
    <t>https://podminky.urs.cz/item/CS_URS_2024_02/045002000</t>
  </si>
  <si>
    <t>071103001</t>
  </si>
  <si>
    <t xml:space="preserve">Manipulace na vodovodním řadu </t>
  </si>
  <si>
    <t>510739148</t>
  </si>
  <si>
    <t>072103000</t>
  </si>
  <si>
    <t>Silniční provoz - projednání DIO a zajištění DIR</t>
  </si>
  <si>
    <t>-1063350422</t>
  </si>
  <si>
    <t>https://podminky.urs.cz/item/CS_URS_2024_02/072103000</t>
  </si>
  <si>
    <t>091002010</t>
  </si>
  <si>
    <t>Zkoušky hutnění</t>
  </si>
  <si>
    <t>-1874496301</t>
  </si>
  <si>
    <t>SEZNAM FIGUR</t>
  </si>
  <si>
    <t>Výměra</t>
  </si>
  <si>
    <t>Použití figury:</t>
  </si>
  <si>
    <t>Lože pod potrubí otevřený výkop z kameniva drobného těženého</t>
  </si>
  <si>
    <t>Zásyp jam, šachet rýh nebo kolem objektů sypaninou se zhutněním</t>
  </si>
  <si>
    <t>Montáž potrubí z trub litinových hrdlových s integrovaným těsněním otevřený výkop DN 80</t>
  </si>
  <si>
    <t>Hloubení zapažených rýh š do 2000 mm v hornině třídy těžitelnosti I skupiny 3 objem do 20 m3</t>
  </si>
  <si>
    <t>Zřízení příložného pažení a rozepření stěn rýh hl do 2 m</t>
  </si>
  <si>
    <t>Obsypání potrubí strojně sypaninou bez prohození, uloženou do 3 m</t>
  </si>
  <si>
    <t>Tlaková zkouška vodou potrubí DN do 80</t>
  </si>
  <si>
    <t>Zarovnání styčné plochy podkladu nebo krytu živičného tl přes 50 do 100 mm</t>
  </si>
  <si>
    <t>Odstranění podkladu z kameniva drceného tl přes 100 do 200 mm strojně pl do 50 m2</t>
  </si>
  <si>
    <t>Frézování živičného krytu tl 100 mm pruh š přes 0,5 m pl do 500 m2</t>
  </si>
  <si>
    <t>Podklad ze štěrkodrtě ŠD plochy přes 100 m2 tl 200 mm</t>
  </si>
  <si>
    <t>Postřik živičný infiltrační s posypem z asfaltu množství 1 kg/m2</t>
  </si>
  <si>
    <t>Postřik živičný spojovací ze silniční emulze v množství 0,60 kg/m2</t>
  </si>
  <si>
    <t>Asfaltový beton vrstva obrusná ACO 11 (ABS) tl 50 mm š do 1,5 m z modifikovaného asfaltu</t>
  </si>
  <si>
    <t>Asfaltový beton vrstva ložní ACL 16 (ABH) tl 50 mm š do 3 m z nemodifikovaného asfaltu</t>
  </si>
  <si>
    <t>Těsnění spár zálivkou za studena pro komůrky š 10 mm hl 20 mm s těsnicím profilem</t>
  </si>
  <si>
    <t>Podkladní bloky z betonu prostého bez zvýšených nároků na prostředí tř. C 12/15 otevřený výkop</t>
  </si>
  <si>
    <t>Hloubení zapažených rýh š do 2000 mm v hornině třídy těžitelnosti I skupiny 1 a 2 objem do 20 m3</t>
  </si>
  <si>
    <t>Hloubení zapažených rýh š do 2000 mm v hornině třídy těžitelnosti II skupiny 4 objem do 20 m3</t>
  </si>
  <si>
    <t>Hloubení zapažených rýh š do 2000 mm v hornině třídy těžitelnosti II skupiny 5 objem do 20 m3</t>
  </si>
  <si>
    <t>Vodorovné přemístění přes 4 000 do 5000 m výkopku/sypaniny z horniny třídy těžitelnosti II skupiny 4 a 5</t>
  </si>
  <si>
    <t>Poplatek za uložení zeminy a kamení na recyklační skládce (skládkovné) kód odpadu 17 05 04</t>
  </si>
  <si>
    <t>Hloubení zapažených rýh š do 2000 mm v hornině třídy těžitelnosti I skupiny 3 objem do 50 m3</t>
  </si>
  <si>
    <t>Montáž potrubí z PE100 RC SDR 11 otevřený výkop svařovaných elektrotvarovkou d 90 x 8,2 mm</t>
  </si>
  <si>
    <t>Podsyp pod základové konstrukce se zhutněním z hrubého kameniva frakce 16 až 32 mm</t>
  </si>
  <si>
    <t>Založení parkového trávníku výsevem pl do 1000 m2 v rovině a ve svahu do 1:5</t>
  </si>
  <si>
    <t>Sejmutí ornice plochy do 100 m2 tl vrstvy do 200 mm strojně</t>
  </si>
  <si>
    <t>Hloubení zapažených rýh š do 2000 mm v hornině třídy těžitelnosti I skupiny 1 a 2 objem do 50 m3</t>
  </si>
  <si>
    <t>Hloubení zapažených rýh š do 2000 mm v hornině třídy těžitelnosti II skupiny 4 objem do 50 m3</t>
  </si>
  <si>
    <t>Hloubení zapažených rýh š do 2000 mm v hornině třídy těžitelnosti II skupiny 5 objem do 50 m3</t>
  </si>
  <si>
    <t>Hloubení jam zapažených v hornině třídy těžitelnosti I skupiny 3 objem do 100 m3 strojně</t>
  </si>
  <si>
    <t>Hloubení jam zapažených v hornině třídy těžitelnosti I skupiny 1 a 2 objem do 100 m3 strojně</t>
  </si>
  <si>
    <t>Hloubení jam zapažených v hornině třídy těžitelnosti II skupiny 4 objem do 100 m3 strojně</t>
  </si>
  <si>
    <t>Hloubení jam zapažených v hornině třídy těžitelnosti II skupiny 5 objem do 100 m3 strojně</t>
  </si>
  <si>
    <t>kk</t>
  </si>
  <si>
    <t>krajská kom</t>
  </si>
  <si>
    <t>Odstranění podkladu z kameniva drceného tl přes 100 do 200 mm strojně pl přes 50 do 200 m2</t>
  </si>
  <si>
    <t>Hloubení zapažených rýh š do 2000 mm v hornině třídy těžitelnosti I skupiny 3 objem do 500 m3</t>
  </si>
  <si>
    <t>Montáž potrubí z PE100 RC SDR 11 otevřený výkop svařovaných elektrotvarovkou d 110 x 10,0 mm</t>
  </si>
  <si>
    <t>Montáž potrubí z PE100 RC SDR 11 otevřený výkop svařovaných elektrotvarovkou d 63 x 5,8 mm</t>
  </si>
  <si>
    <t>Hloubení zapažených rýh š do 2000 mm v hornině třídy těžitelnosti I skupiny 1 a 2 objem do 500 m3</t>
  </si>
  <si>
    <t>Hloubení zapažených rýh š do 2000 mm v hornině třídy těžitelnosti II skupiny 4 objem do 500 m3</t>
  </si>
  <si>
    <t>Hloubení zapažených rýh š do 2000 mm v hornině třídy těžitelnosti II skupiny 5 objem do 500 m3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</si>
</sst>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322" TargetMode="External" /><Relationship Id="rId2" Type="http://schemas.openxmlformats.org/officeDocument/2006/relationships/hyperlink" Target="https://podminky.urs.cz/item/CS_URS_2024_02/113154528" TargetMode="External" /><Relationship Id="rId3" Type="http://schemas.openxmlformats.org/officeDocument/2006/relationships/hyperlink" Target="https://podminky.urs.cz/item/CS_URS_2024_02/119001422" TargetMode="External" /><Relationship Id="rId4" Type="http://schemas.openxmlformats.org/officeDocument/2006/relationships/hyperlink" Target="https://podminky.urs.cz/item/CS_URS_2024_02/130001101" TargetMode="External" /><Relationship Id="rId5" Type="http://schemas.openxmlformats.org/officeDocument/2006/relationships/hyperlink" Target="https://podminky.urs.cz/item/CS_URS_2024_02/132154201" TargetMode="External" /><Relationship Id="rId6" Type="http://schemas.openxmlformats.org/officeDocument/2006/relationships/hyperlink" Target="https://podminky.urs.cz/item/CS_URS_2024_02/132254201" TargetMode="External" /><Relationship Id="rId7" Type="http://schemas.openxmlformats.org/officeDocument/2006/relationships/hyperlink" Target="https://podminky.urs.cz/item/CS_URS_2024_02/132354201" TargetMode="External" /><Relationship Id="rId8" Type="http://schemas.openxmlformats.org/officeDocument/2006/relationships/hyperlink" Target="https://podminky.urs.cz/item/CS_URS_2024_02/132454201" TargetMode="External" /><Relationship Id="rId9" Type="http://schemas.openxmlformats.org/officeDocument/2006/relationships/hyperlink" Target="https://podminky.urs.cz/item/CS_URS_2024_02/151101101" TargetMode="External" /><Relationship Id="rId10" Type="http://schemas.openxmlformats.org/officeDocument/2006/relationships/hyperlink" Target="https://podminky.urs.cz/item/CS_URS_2024_02/151101111" TargetMode="External" /><Relationship Id="rId11" Type="http://schemas.openxmlformats.org/officeDocument/2006/relationships/hyperlink" Target="https://podminky.urs.cz/item/CS_URS_2024_02/162651132" TargetMode="External" /><Relationship Id="rId12" Type="http://schemas.openxmlformats.org/officeDocument/2006/relationships/hyperlink" Target="https://podminky.urs.cz/item/CS_URS_2024_02/171201231" TargetMode="External" /><Relationship Id="rId13" Type="http://schemas.openxmlformats.org/officeDocument/2006/relationships/hyperlink" Target="https://podminky.urs.cz/item/CS_URS_2024_02/174101101" TargetMode="External" /><Relationship Id="rId14" Type="http://schemas.openxmlformats.org/officeDocument/2006/relationships/hyperlink" Target="https://podminky.urs.cz/item/CS_URS_2024_02/175151101" TargetMode="External" /><Relationship Id="rId15" Type="http://schemas.openxmlformats.org/officeDocument/2006/relationships/hyperlink" Target="https://podminky.urs.cz/item/CS_URS_2024_02/451572111" TargetMode="External" /><Relationship Id="rId16" Type="http://schemas.openxmlformats.org/officeDocument/2006/relationships/hyperlink" Target="https://podminky.urs.cz/item/CS_URS_2024_02/452313131" TargetMode="External" /><Relationship Id="rId17" Type="http://schemas.openxmlformats.org/officeDocument/2006/relationships/hyperlink" Target="https://podminky.urs.cz/item/CS_URS_2024_02/452353111" TargetMode="External" /><Relationship Id="rId18" Type="http://schemas.openxmlformats.org/officeDocument/2006/relationships/hyperlink" Target="https://podminky.urs.cz/item/CS_URS_2024_02/452353112" TargetMode="External" /><Relationship Id="rId19" Type="http://schemas.openxmlformats.org/officeDocument/2006/relationships/hyperlink" Target="https://podminky.urs.cz/item/CS_URS_2024_02/564861111" TargetMode="External" /><Relationship Id="rId20" Type="http://schemas.openxmlformats.org/officeDocument/2006/relationships/hyperlink" Target="https://podminky.urs.cz/item/CS_URS_2024_02/573111112" TargetMode="External" /><Relationship Id="rId21" Type="http://schemas.openxmlformats.org/officeDocument/2006/relationships/hyperlink" Target="https://podminky.urs.cz/item/CS_URS_2024_02/573231109" TargetMode="External" /><Relationship Id="rId22" Type="http://schemas.openxmlformats.org/officeDocument/2006/relationships/hyperlink" Target="https://podminky.urs.cz/item/CS_URS_2024_02/577144031" TargetMode="External" /><Relationship Id="rId23" Type="http://schemas.openxmlformats.org/officeDocument/2006/relationships/hyperlink" Target="https://podminky.urs.cz/item/CS_URS_2024_02/577145112" TargetMode="External" /><Relationship Id="rId24" Type="http://schemas.openxmlformats.org/officeDocument/2006/relationships/hyperlink" Target="https://podminky.urs.cz/item/CS_URS_2024_02/851241131" TargetMode="External" /><Relationship Id="rId25" Type="http://schemas.openxmlformats.org/officeDocument/2006/relationships/hyperlink" Target="https://podminky.urs.cz/item/CS_URS_2024_02/852242122" TargetMode="External" /><Relationship Id="rId26" Type="http://schemas.openxmlformats.org/officeDocument/2006/relationships/hyperlink" Target="https://podminky.urs.cz/item/CS_URS_2024_02/857242122" TargetMode="External" /><Relationship Id="rId27" Type="http://schemas.openxmlformats.org/officeDocument/2006/relationships/hyperlink" Target="https://podminky.urs.cz/item/CS_URS_2024_02/857244122" TargetMode="External" /><Relationship Id="rId28" Type="http://schemas.openxmlformats.org/officeDocument/2006/relationships/hyperlink" Target="https://podminky.urs.cz/item/CS_URS_2024_02/890351851" TargetMode="External" /><Relationship Id="rId29" Type="http://schemas.openxmlformats.org/officeDocument/2006/relationships/hyperlink" Target="https://podminky.urs.cz/item/CS_URS_2024_02/891241112" TargetMode="External" /><Relationship Id="rId30" Type="http://schemas.openxmlformats.org/officeDocument/2006/relationships/hyperlink" Target="https://podminky.urs.cz/item/CS_URS_2024_02/891247111" TargetMode="External" /><Relationship Id="rId31" Type="http://schemas.openxmlformats.org/officeDocument/2006/relationships/hyperlink" Target="https://podminky.urs.cz/item/CS_URS_2024_02/892241111" TargetMode="External" /><Relationship Id="rId32" Type="http://schemas.openxmlformats.org/officeDocument/2006/relationships/hyperlink" Target="https://podminky.urs.cz/item/CS_URS_2024_02/892273122" TargetMode="External" /><Relationship Id="rId33" Type="http://schemas.openxmlformats.org/officeDocument/2006/relationships/hyperlink" Target="https://podminky.urs.cz/item/CS_URS_2024_02/892372111" TargetMode="External" /><Relationship Id="rId34" Type="http://schemas.openxmlformats.org/officeDocument/2006/relationships/hyperlink" Target="https://podminky.urs.cz/item/CS_URS_2024_02/899103211" TargetMode="External" /><Relationship Id="rId35" Type="http://schemas.openxmlformats.org/officeDocument/2006/relationships/hyperlink" Target="https://podminky.urs.cz/item/CS_URS_2024_02/899401112" TargetMode="External" /><Relationship Id="rId36" Type="http://schemas.openxmlformats.org/officeDocument/2006/relationships/hyperlink" Target="https://podminky.urs.cz/item/CS_URS_2024_02/899401113" TargetMode="External" /><Relationship Id="rId37" Type="http://schemas.openxmlformats.org/officeDocument/2006/relationships/hyperlink" Target="https://podminky.urs.cz/item/CS_URS_2024_02/899712111" TargetMode="External" /><Relationship Id="rId38" Type="http://schemas.openxmlformats.org/officeDocument/2006/relationships/hyperlink" Target="https://podminky.urs.cz/item/CS_URS_2024_02/899721111" TargetMode="External" /><Relationship Id="rId39" Type="http://schemas.openxmlformats.org/officeDocument/2006/relationships/hyperlink" Target="https://podminky.urs.cz/item/CS_URS_2024_02/899722112" TargetMode="External" /><Relationship Id="rId40" Type="http://schemas.openxmlformats.org/officeDocument/2006/relationships/hyperlink" Target="https://podminky.urs.cz/item/CS_URS_2024_02/919121111" TargetMode="External" /><Relationship Id="rId41" Type="http://schemas.openxmlformats.org/officeDocument/2006/relationships/hyperlink" Target="https://podminky.urs.cz/item/CS_URS_2024_02/919731122" TargetMode="External" /><Relationship Id="rId42" Type="http://schemas.openxmlformats.org/officeDocument/2006/relationships/hyperlink" Target="https://podminky.urs.cz/item/CS_URS_2024_02/919735112" TargetMode="External" /><Relationship Id="rId43" Type="http://schemas.openxmlformats.org/officeDocument/2006/relationships/hyperlink" Target="https://podminky.urs.cz/item/CS_URS_2024_02/997013501" TargetMode="External" /><Relationship Id="rId44" Type="http://schemas.openxmlformats.org/officeDocument/2006/relationships/hyperlink" Target="https://podminky.urs.cz/item/CS_URS_2024_02/997013509" TargetMode="External" /><Relationship Id="rId45" Type="http://schemas.openxmlformats.org/officeDocument/2006/relationships/hyperlink" Target="https://podminky.urs.cz/item/CS_URS_2024_02/997013862" TargetMode="External" /><Relationship Id="rId46" Type="http://schemas.openxmlformats.org/officeDocument/2006/relationships/hyperlink" Target="https://podminky.urs.cz/item/CS_URS_2024_02/997221551" TargetMode="External" /><Relationship Id="rId47" Type="http://schemas.openxmlformats.org/officeDocument/2006/relationships/hyperlink" Target="https://podminky.urs.cz/item/CS_URS_2024_02/997221559" TargetMode="External" /><Relationship Id="rId48" Type="http://schemas.openxmlformats.org/officeDocument/2006/relationships/hyperlink" Target="https://podminky.urs.cz/item/CS_URS_2024_02/997221873" TargetMode="External" /><Relationship Id="rId49" Type="http://schemas.openxmlformats.org/officeDocument/2006/relationships/hyperlink" Target="https://podminky.urs.cz/item/CS_URS_2024_02/997221875" TargetMode="External" /><Relationship Id="rId50" Type="http://schemas.openxmlformats.org/officeDocument/2006/relationships/hyperlink" Target="https://podminky.urs.cz/item/CS_URS_2024_02/998273102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322" TargetMode="External" /><Relationship Id="rId2" Type="http://schemas.openxmlformats.org/officeDocument/2006/relationships/hyperlink" Target="https://podminky.urs.cz/item/CS_URS_2024_02/113154528" TargetMode="External" /><Relationship Id="rId3" Type="http://schemas.openxmlformats.org/officeDocument/2006/relationships/hyperlink" Target="https://podminky.urs.cz/item/CS_URS_2024_02/119001405" TargetMode="External" /><Relationship Id="rId4" Type="http://schemas.openxmlformats.org/officeDocument/2006/relationships/hyperlink" Target="https://podminky.urs.cz/item/CS_URS_2024_02/119001422" TargetMode="External" /><Relationship Id="rId5" Type="http://schemas.openxmlformats.org/officeDocument/2006/relationships/hyperlink" Target="https://podminky.urs.cz/item/CS_URS_2024_02/121151103" TargetMode="External" /><Relationship Id="rId6" Type="http://schemas.openxmlformats.org/officeDocument/2006/relationships/hyperlink" Target="https://podminky.urs.cz/item/CS_URS_2024_02/130001101" TargetMode="External" /><Relationship Id="rId7" Type="http://schemas.openxmlformats.org/officeDocument/2006/relationships/hyperlink" Target="https://podminky.urs.cz/item/CS_URS_2024_02/131151203" TargetMode="External" /><Relationship Id="rId8" Type="http://schemas.openxmlformats.org/officeDocument/2006/relationships/hyperlink" Target="https://podminky.urs.cz/item/CS_URS_2024_02/131251203" TargetMode="External" /><Relationship Id="rId9" Type="http://schemas.openxmlformats.org/officeDocument/2006/relationships/hyperlink" Target="https://podminky.urs.cz/item/CS_URS_2024_02/131351203" TargetMode="External" /><Relationship Id="rId10" Type="http://schemas.openxmlformats.org/officeDocument/2006/relationships/hyperlink" Target="https://podminky.urs.cz/item/CS_URS_2024_02/131451203" TargetMode="External" /><Relationship Id="rId11" Type="http://schemas.openxmlformats.org/officeDocument/2006/relationships/hyperlink" Target="https://podminky.urs.cz/item/CS_URS_2024_02/132154202" TargetMode="External" /><Relationship Id="rId12" Type="http://schemas.openxmlformats.org/officeDocument/2006/relationships/hyperlink" Target="https://podminky.urs.cz/item/CS_URS_2024_02/132254202" TargetMode="External" /><Relationship Id="rId13" Type="http://schemas.openxmlformats.org/officeDocument/2006/relationships/hyperlink" Target="https://podminky.urs.cz/item/CS_URS_2024_02/132354202" TargetMode="External" /><Relationship Id="rId14" Type="http://schemas.openxmlformats.org/officeDocument/2006/relationships/hyperlink" Target="https://podminky.urs.cz/item/CS_URS_2024_02/132454202" TargetMode="External" /><Relationship Id="rId15" Type="http://schemas.openxmlformats.org/officeDocument/2006/relationships/hyperlink" Target="https://podminky.urs.cz/item/CS_URS_2024_02/151101101" TargetMode="External" /><Relationship Id="rId16" Type="http://schemas.openxmlformats.org/officeDocument/2006/relationships/hyperlink" Target="https://podminky.urs.cz/item/CS_URS_2024_02/151101111" TargetMode="External" /><Relationship Id="rId17" Type="http://schemas.openxmlformats.org/officeDocument/2006/relationships/hyperlink" Target="https://podminky.urs.cz/item/CS_URS_2024_02/162651132" TargetMode="External" /><Relationship Id="rId18" Type="http://schemas.openxmlformats.org/officeDocument/2006/relationships/hyperlink" Target="https://podminky.urs.cz/item/CS_URS_2024_02/171201231" TargetMode="External" /><Relationship Id="rId19" Type="http://schemas.openxmlformats.org/officeDocument/2006/relationships/hyperlink" Target="https://podminky.urs.cz/item/CS_URS_2024_02/174101101" TargetMode="External" /><Relationship Id="rId20" Type="http://schemas.openxmlformats.org/officeDocument/2006/relationships/hyperlink" Target="https://podminky.urs.cz/item/CS_URS_2024_02/175151101" TargetMode="External" /><Relationship Id="rId21" Type="http://schemas.openxmlformats.org/officeDocument/2006/relationships/hyperlink" Target="https://podminky.urs.cz/item/CS_URS_2024_02/181351003" TargetMode="External" /><Relationship Id="rId22" Type="http://schemas.openxmlformats.org/officeDocument/2006/relationships/hyperlink" Target="https://podminky.urs.cz/item/CS_URS_2024_02/181411131" TargetMode="External" /><Relationship Id="rId23" Type="http://schemas.openxmlformats.org/officeDocument/2006/relationships/hyperlink" Target="https://podminky.urs.cz/item/CS_URS_2024_02/183403111" TargetMode="External" /><Relationship Id="rId24" Type="http://schemas.openxmlformats.org/officeDocument/2006/relationships/hyperlink" Target="https://podminky.urs.cz/item/CS_URS_2024_02/184853511" TargetMode="External" /><Relationship Id="rId25" Type="http://schemas.openxmlformats.org/officeDocument/2006/relationships/hyperlink" Target="https://podminky.urs.cz/item/CS_URS_2024_02/185803111" TargetMode="External" /><Relationship Id="rId26" Type="http://schemas.openxmlformats.org/officeDocument/2006/relationships/hyperlink" Target="https://podminky.urs.cz/item/CS_URS_2024_02/185804312" TargetMode="External" /><Relationship Id="rId27" Type="http://schemas.openxmlformats.org/officeDocument/2006/relationships/hyperlink" Target="https://podminky.urs.cz/item/CS_URS_2024_02/271532212" TargetMode="External" /><Relationship Id="rId28" Type="http://schemas.openxmlformats.org/officeDocument/2006/relationships/hyperlink" Target="https://podminky.urs.cz/item/CS_URS_2024_02/380321441" TargetMode="External" /><Relationship Id="rId29" Type="http://schemas.openxmlformats.org/officeDocument/2006/relationships/hyperlink" Target="https://podminky.urs.cz/item/CS_URS_2024_02/380356231" TargetMode="External" /><Relationship Id="rId30" Type="http://schemas.openxmlformats.org/officeDocument/2006/relationships/hyperlink" Target="https://podminky.urs.cz/item/CS_URS_2024_02/380356232" TargetMode="External" /><Relationship Id="rId31" Type="http://schemas.openxmlformats.org/officeDocument/2006/relationships/hyperlink" Target="https://podminky.urs.cz/item/CS_URS_2024_02/380361006" TargetMode="External" /><Relationship Id="rId32" Type="http://schemas.openxmlformats.org/officeDocument/2006/relationships/hyperlink" Target="https://podminky.urs.cz/item/CS_URS_2024_02/382122122" TargetMode="External" /><Relationship Id="rId33" Type="http://schemas.openxmlformats.org/officeDocument/2006/relationships/hyperlink" Target="https://podminky.urs.cz/item/CS_URS_2024_02/382122312" TargetMode="External" /><Relationship Id="rId34" Type="http://schemas.openxmlformats.org/officeDocument/2006/relationships/hyperlink" Target="https://podminky.urs.cz/item/CS_URS_2024_02/451572111" TargetMode="External" /><Relationship Id="rId35" Type="http://schemas.openxmlformats.org/officeDocument/2006/relationships/hyperlink" Target="https://podminky.urs.cz/item/CS_URS_2024_02/564861111" TargetMode="External" /><Relationship Id="rId36" Type="http://schemas.openxmlformats.org/officeDocument/2006/relationships/hyperlink" Target="https://podminky.urs.cz/item/CS_URS_2024_02/573111112" TargetMode="External" /><Relationship Id="rId37" Type="http://schemas.openxmlformats.org/officeDocument/2006/relationships/hyperlink" Target="https://podminky.urs.cz/item/CS_URS_2024_02/573231109" TargetMode="External" /><Relationship Id="rId38" Type="http://schemas.openxmlformats.org/officeDocument/2006/relationships/hyperlink" Target="https://podminky.urs.cz/item/CS_URS_2024_02/577144031" TargetMode="External" /><Relationship Id="rId39" Type="http://schemas.openxmlformats.org/officeDocument/2006/relationships/hyperlink" Target="https://podminky.urs.cz/item/CS_URS_2024_02/577145112" TargetMode="External" /><Relationship Id="rId40" Type="http://schemas.openxmlformats.org/officeDocument/2006/relationships/hyperlink" Target="https://podminky.urs.cz/item/CS_URS_2024_02/852242122" TargetMode="External" /><Relationship Id="rId41" Type="http://schemas.openxmlformats.org/officeDocument/2006/relationships/hyperlink" Target="https://podminky.urs.cz/item/CS_URS_2024_02/857242122" TargetMode="External" /><Relationship Id="rId42" Type="http://schemas.openxmlformats.org/officeDocument/2006/relationships/hyperlink" Target="https://podminky.urs.cz/item/CS_URS_2024_02/857244122" TargetMode="External" /><Relationship Id="rId43" Type="http://schemas.openxmlformats.org/officeDocument/2006/relationships/hyperlink" Target="https://podminky.urs.cz/item/CS_URS_2024_02/857262122" TargetMode="External" /><Relationship Id="rId44" Type="http://schemas.openxmlformats.org/officeDocument/2006/relationships/hyperlink" Target="https://podminky.urs.cz/item/CS_URS_2024_02/871241211" TargetMode="External" /><Relationship Id="rId45" Type="http://schemas.openxmlformats.org/officeDocument/2006/relationships/hyperlink" Target="https://podminky.urs.cz/item/CS_URS_2024_02/877241101" TargetMode="External" /><Relationship Id="rId46" Type="http://schemas.openxmlformats.org/officeDocument/2006/relationships/hyperlink" Target="https://podminky.urs.cz/item/CS_URS_2024_02/877241110" TargetMode="External" /><Relationship Id="rId47" Type="http://schemas.openxmlformats.org/officeDocument/2006/relationships/hyperlink" Target="https://podminky.urs.cz/item/CS_URS_2024_02/891212312" TargetMode="External" /><Relationship Id="rId48" Type="http://schemas.openxmlformats.org/officeDocument/2006/relationships/hyperlink" Target="https://podminky.urs.cz/item/CS_URS_2024_02/891241112" TargetMode="External" /><Relationship Id="rId49" Type="http://schemas.openxmlformats.org/officeDocument/2006/relationships/hyperlink" Target="https://podminky.urs.cz/item/CS_URS_2024_02/891241222" TargetMode="External" /><Relationship Id="rId50" Type="http://schemas.openxmlformats.org/officeDocument/2006/relationships/hyperlink" Target="https://podminky.urs.cz/item/CS_URS_2024_02/891244121" TargetMode="External" /><Relationship Id="rId51" Type="http://schemas.openxmlformats.org/officeDocument/2006/relationships/hyperlink" Target="https://podminky.urs.cz/item/CS_URS_2024_02/891245321" TargetMode="External" /><Relationship Id="rId52" Type="http://schemas.openxmlformats.org/officeDocument/2006/relationships/hyperlink" Target="https://podminky.urs.cz/item/CS_URS_2024_02/892241111" TargetMode="External" /><Relationship Id="rId53" Type="http://schemas.openxmlformats.org/officeDocument/2006/relationships/hyperlink" Target="https://podminky.urs.cz/item/CS_URS_2024_02/892273122" TargetMode="External" /><Relationship Id="rId54" Type="http://schemas.openxmlformats.org/officeDocument/2006/relationships/hyperlink" Target="https://podminky.urs.cz/item/CS_URS_2024_02/892372111" TargetMode="External" /><Relationship Id="rId55" Type="http://schemas.openxmlformats.org/officeDocument/2006/relationships/hyperlink" Target="https://podminky.urs.cz/item/CS_URS_2024_02/899401112" TargetMode="External" /><Relationship Id="rId56" Type="http://schemas.openxmlformats.org/officeDocument/2006/relationships/hyperlink" Target="https://podminky.urs.cz/item/CS_URS_2024_02/899712111" TargetMode="External" /><Relationship Id="rId57" Type="http://schemas.openxmlformats.org/officeDocument/2006/relationships/hyperlink" Target="https://podminky.urs.cz/item/CS_URS_2024_02/899721111" TargetMode="External" /><Relationship Id="rId58" Type="http://schemas.openxmlformats.org/officeDocument/2006/relationships/hyperlink" Target="https://podminky.urs.cz/item/CS_URS_2024_02/899722112" TargetMode="External" /><Relationship Id="rId59" Type="http://schemas.openxmlformats.org/officeDocument/2006/relationships/hyperlink" Target="https://podminky.urs.cz/item/CS_URS_2024_02/919121111" TargetMode="External" /><Relationship Id="rId60" Type="http://schemas.openxmlformats.org/officeDocument/2006/relationships/hyperlink" Target="https://podminky.urs.cz/item/CS_URS_2024_02/919731122" TargetMode="External" /><Relationship Id="rId61" Type="http://schemas.openxmlformats.org/officeDocument/2006/relationships/hyperlink" Target="https://podminky.urs.cz/item/CS_URS_2024_02/919735112" TargetMode="External" /><Relationship Id="rId62" Type="http://schemas.openxmlformats.org/officeDocument/2006/relationships/hyperlink" Target="https://podminky.urs.cz/item/CS_URS_2024_02/933901111" TargetMode="External" /><Relationship Id="rId63" Type="http://schemas.openxmlformats.org/officeDocument/2006/relationships/hyperlink" Target="https://podminky.urs.cz/item/CS_URS_2024_02/933901311" TargetMode="External" /><Relationship Id="rId64" Type="http://schemas.openxmlformats.org/officeDocument/2006/relationships/hyperlink" Target="https://podminky.urs.cz/item/CS_URS_2024_02/952903112" TargetMode="External" /><Relationship Id="rId65" Type="http://schemas.openxmlformats.org/officeDocument/2006/relationships/hyperlink" Target="https://podminky.urs.cz/item/CS_URS_2024_02/953171022" TargetMode="External" /><Relationship Id="rId66" Type="http://schemas.openxmlformats.org/officeDocument/2006/relationships/hyperlink" Target="https://podminky.urs.cz/item/CS_URS_2024_02/953171031" TargetMode="External" /><Relationship Id="rId67" Type="http://schemas.openxmlformats.org/officeDocument/2006/relationships/hyperlink" Target="https://podminky.urs.cz/item/CS_URS_2024_02/997221551" TargetMode="External" /><Relationship Id="rId68" Type="http://schemas.openxmlformats.org/officeDocument/2006/relationships/hyperlink" Target="https://podminky.urs.cz/item/CS_URS_2024_02/997221559" TargetMode="External" /><Relationship Id="rId69" Type="http://schemas.openxmlformats.org/officeDocument/2006/relationships/hyperlink" Target="https://podminky.urs.cz/item/CS_URS_2024_02/997221873" TargetMode="External" /><Relationship Id="rId70" Type="http://schemas.openxmlformats.org/officeDocument/2006/relationships/hyperlink" Target="https://podminky.urs.cz/item/CS_URS_2024_02/997221875" TargetMode="External" /><Relationship Id="rId71" Type="http://schemas.openxmlformats.org/officeDocument/2006/relationships/hyperlink" Target="https://podminky.urs.cz/item/CS_URS_2024_02/998276101" TargetMode="External" /><Relationship Id="rId7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162" TargetMode="External" /><Relationship Id="rId2" Type="http://schemas.openxmlformats.org/officeDocument/2006/relationships/hyperlink" Target="https://podminky.urs.cz/item/CS_URS_2024_02/113154528" TargetMode="External" /><Relationship Id="rId3" Type="http://schemas.openxmlformats.org/officeDocument/2006/relationships/hyperlink" Target="https://podminky.urs.cz/item/CS_URS_2024_02/121151103" TargetMode="External" /><Relationship Id="rId4" Type="http://schemas.openxmlformats.org/officeDocument/2006/relationships/hyperlink" Target="https://podminky.urs.cz/item/CS_URS_2024_02/132154204" TargetMode="External" /><Relationship Id="rId5" Type="http://schemas.openxmlformats.org/officeDocument/2006/relationships/hyperlink" Target="https://podminky.urs.cz/item/CS_URS_2024_02/132254204" TargetMode="External" /><Relationship Id="rId6" Type="http://schemas.openxmlformats.org/officeDocument/2006/relationships/hyperlink" Target="https://podminky.urs.cz/item/CS_URS_2024_02/132354204" TargetMode="External" /><Relationship Id="rId7" Type="http://schemas.openxmlformats.org/officeDocument/2006/relationships/hyperlink" Target="https://podminky.urs.cz/item/CS_URS_2024_02/132454204" TargetMode="External" /><Relationship Id="rId8" Type="http://schemas.openxmlformats.org/officeDocument/2006/relationships/hyperlink" Target="https://podminky.urs.cz/item/CS_URS_2024_02/151101101" TargetMode="External" /><Relationship Id="rId9" Type="http://schemas.openxmlformats.org/officeDocument/2006/relationships/hyperlink" Target="https://podminky.urs.cz/item/CS_URS_2024_02/151101111" TargetMode="External" /><Relationship Id="rId10" Type="http://schemas.openxmlformats.org/officeDocument/2006/relationships/hyperlink" Target="https://podminky.urs.cz/item/CS_URS_2024_02/162651132" TargetMode="External" /><Relationship Id="rId11" Type="http://schemas.openxmlformats.org/officeDocument/2006/relationships/hyperlink" Target="https://podminky.urs.cz/item/CS_URS_2024_02/171201231" TargetMode="External" /><Relationship Id="rId12" Type="http://schemas.openxmlformats.org/officeDocument/2006/relationships/hyperlink" Target="https://podminky.urs.cz/item/CS_URS_2024_02/174101101" TargetMode="External" /><Relationship Id="rId13" Type="http://schemas.openxmlformats.org/officeDocument/2006/relationships/hyperlink" Target="https://podminky.urs.cz/item/CS_URS_2024_02/175151101" TargetMode="External" /><Relationship Id="rId14" Type="http://schemas.openxmlformats.org/officeDocument/2006/relationships/hyperlink" Target="https://podminky.urs.cz/item/CS_URS_2024_02/181351003" TargetMode="External" /><Relationship Id="rId15" Type="http://schemas.openxmlformats.org/officeDocument/2006/relationships/hyperlink" Target="https://podminky.urs.cz/item/CS_URS_2024_02/181411131" TargetMode="External" /><Relationship Id="rId16" Type="http://schemas.openxmlformats.org/officeDocument/2006/relationships/hyperlink" Target="https://podminky.urs.cz/item/CS_URS_2024_02/183403111" TargetMode="External" /><Relationship Id="rId17" Type="http://schemas.openxmlformats.org/officeDocument/2006/relationships/hyperlink" Target="https://podminky.urs.cz/item/CS_URS_2024_02/184853511" TargetMode="External" /><Relationship Id="rId18" Type="http://schemas.openxmlformats.org/officeDocument/2006/relationships/hyperlink" Target="https://podminky.urs.cz/item/CS_URS_2024_02/185803111" TargetMode="External" /><Relationship Id="rId19" Type="http://schemas.openxmlformats.org/officeDocument/2006/relationships/hyperlink" Target="https://podminky.urs.cz/item/CS_URS_2024_02/185804312" TargetMode="External" /><Relationship Id="rId20" Type="http://schemas.openxmlformats.org/officeDocument/2006/relationships/hyperlink" Target="https://podminky.urs.cz/item/CS_URS_2024_02/451572111" TargetMode="External" /><Relationship Id="rId21" Type="http://schemas.openxmlformats.org/officeDocument/2006/relationships/hyperlink" Target="https://podminky.urs.cz/item/CS_URS_2024_02/452313131" TargetMode="External" /><Relationship Id="rId22" Type="http://schemas.openxmlformats.org/officeDocument/2006/relationships/hyperlink" Target="https://podminky.urs.cz/item/CS_URS_2024_02/452353111" TargetMode="External" /><Relationship Id="rId23" Type="http://schemas.openxmlformats.org/officeDocument/2006/relationships/hyperlink" Target="https://podminky.urs.cz/item/CS_URS_2024_02/452353112" TargetMode="External" /><Relationship Id="rId24" Type="http://schemas.openxmlformats.org/officeDocument/2006/relationships/hyperlink" Target="https://podminky.urs.cz/item/CS_URS_2024_02/564861111" TargetMode="External" /><Relationship Id="rId25" Type="http://schemas.openxmlformats.org/officeDocument/2006/relationships/hyperlink" Target="https://podminky.urs.cz/item/CS_URS_2024_02/573111112" TargetMode="External" /><Relationship Id="rId26" Type="http://schemas.openxmlformats.org/officeDocument/2006/relationships/hyperlink" Target="https://podminky.urs.cz/item/CS_URS_2024_02/573231109" TargetMode="External" /><Relationship Id="rId27" Type="http://schemas.openxmlformats.org/officeDocument/2006/relationships/hyperlink" Target="https://podminky.urs.cz/item/CS_URS_2024_02/577144031" TargetMode="External" /><Relationship Id="rId28" Type="http://schemas.openxmlformats.org/officeDocument/2006/relationships/hyperlink" Target="https://podminky.urs.cz/item/CS_URS_2024_02/577145112" TargetMode="External" /><Relationship Id="rId29" Type="http://schemas.openxmlformats.org/officeDocument/2006/relationships/hyperlink" Target="https://podminky.urs.cz/item/CS_URS_2024_02/857212122" TargetMode="External" /><Relationship Id="rId30" Type="http://schemas.openxmlformats.org/officeDocument/2006/relationships/hyperlink" Target="https://podminky.urs.cz/item/CS_URS_2024_02/857214122" TargetMode="External" /><Relationship Id="rId31" Type="http://schemas.openxmlformats.org/officeDocument/2006/relationships/hyperlink" Target="https://podminky.urs.cz/item/CS_URS_2024_02/857262122" TargetMode="External" /><Relationship Id="rId32" Type="http://schemas.openxmlformats.org/officeDocument/2006/relationships/hyperlink" Target="https://podminky.urs.cz/item/CS_URS_2024_02/857264122" TargetMode="External" /><Relationship Id="rId33" Type="http://schemas.openxmlformats.org/officeDocument/2006/relationships/hyperlink" Target="https://podminky.urs.cz/item/CS_URS_2024_02/871211211" TargetMode="External" /><Relationship Id="rId34" Type="http://schemas.openxmlformats.org/officeDocument/2006/relationships/hyperlink" Target="https://podminky.urs.cz/item/CS_URS_2024_02/871251211" TargetMode="External" /><Relationship Id="rId35" Type="http://schemas.openxmlformats.org/officeDocument/2006/relationships/hyperlink" Target="https://podminky.urs.cz/item/CS_URS_2024_02/877211101" TargetMode="External" /><Relationship Id="rId36" Type="http://schemas.openxmlformats.org/officeDocument/2006/relationships/hyperlink" Target="https://podminky.urs.cz/item/CS_URS_2024_02/877211110" TargetMode="External" /><Relationship Id="rId37" Type="http://schemas.openxmlformats.org/officeDocument/2006/relationships/hyperlink" Target="https://podminky.urs.cz/item/CS_URS_2024_02/877251101" TargetMode="External" /><Relationship Id="rId38" Type="http://schemas.openxmlformats.org/officeDocument/2006/relationships/hyperlink" Target="https://podminky.urs.cz/item/CS_URS_2024_02/877251110" TargetMode="External" /><Relationship Id="rId39" Type="http://schemas.openxmlformats.org/officeDocument/2006/relationships/hyperlink" Target="https://podminky.urs.cz/item/CS_URS_2024_02/891211112" TargetMode="External" /><Relationship Id="rId40" Type="http://schemas.openxmlformats.org/officeDocument/2006/relationships/hyperlink" Target="https://podminky.urs.cz/item/CS_URS_2024_02/891261112" TargetMode="External" /><Relationship Id="rId41" Type="http://schemas.openxmlformats.org/officeDocument/2006/relationships/hyperlink" Target="https://podminky.urs.cz/item/CS_URS_2024_02/892233122" TargetMode="External" /><Relationship Id="rId42" Type="http://schemas.openxmlformats.org/officeDocument/2006/relationships/hyperlink" Target="https://podminky.urs.cz/item/CS_URS_2024_02/892241111" TargetMode="External" /><Relationship Id="rId43" Type="http://schemas.openxmlformats.org/officeDocument/2006/relationships/hyperlink" Target="https://podminky.urs.cz/item/CS_URS_2024_02/892273122" TargetMode="External" /><Relationship Id="rId44" Type="http://schemas.openxmlformats.org/officeDocument/2006/relationships/hyperlink" Target="https://podminky.urs.cz/item/CS_URS_2024_02/892372111" TargetMode="External" /><Relationship Id="rId45" Type="http://schemas.openxmlformats.org/officeDocument/2006/relationships/hyperlink" Target="https://podminky.urs.cz/item/CS_URS_2024_02/899401112" TargetMode="External" /><Relationship Id="rId46" Type="http://schemas.openxmlformats.org/officeDocument/2006/relationships/hyperlink" Target="https://podminky.urs.cz/item/CS_URS_2024_02/899712111" TargetMode="External" /><Relationship Id="rId47" Type="http://schemas.openxmlformats.org/officeDocument/2006/relationships/hyperlink" Target="https://podminky.urs.cz/item/CS_URS_2024_02/899721111" TargetMode="External" /><Relationship Id="rId48" Type="http://schemas.openxmlformats.org/officeDocument/2006/relationships/hyperlink" Target="https://podminky.urs.cz/item/CS_URS_2024_02/899722112" TargetMode="External" /><Relationship Id="rId49" Type="http://schemas.openxmlformats.org/officeDocument/2006/relationships/hyperlink" Target="https://podminky.urs.cz/item/CS_URS_2024_02/919121111" TargetMode="External" /><Relationship Id="rId50" Type="http://schemas.openxmlformats.org/officeDocument/2006/relationships/hyperlink" Target="https://podminky.urs.cz/item/CS_URS_2024_02/919731122" TargetMode="External" /><Relationship Id="rId51" Type="http://schemas.openxmlformats.org/officeDocument/2006/relationships/hyperlink" Target="https://podminky.urs.cz/item/CS_URS_2024_02/919735112" TargetMode="External" /><Relationship Id="rId52" Type="http://schemas.openxmlformats.org/officeDocument/2006/relationships/hyperlink" Target="https://podminky.urs.cz/item/CS_URS_2024_02/997013501" TargetMode="External" /><Relationship Id="rId53" Type="http://schemas.openxmlformats.org/officeDocument/2006/relationships/hyperlink" Target="https://podminky.urs.cz/item/CS_URS_2024_02/997013509" TargetMode="External" /><Relationship Id="rId54" Type="http://schemas.openxmlformats.org/officeDocument/2006/relationships/hyperlink" Target="https://podminky.urs.cz/item/CS_URS_2024_02/997013862" TargetMode="External" /><Relationship Id="rId55" Type="http://schemas.openxmlformats.org/officeDocument/2006/relationships/hyperlink" Target="https://podminky.urs.cz/item/CS_URS_2024_02/997221551" TargetMode="External" /><Relationship Id="rId56" Type="http://schemas.openxmlformats.org/officeDocument/2006/relationships/hyperlink" Target="https://podminky.urs.cz/item/CS_URS_2024_02/997221559" TargetMode="External" /><Relationship Id="rId57" Type="http://schemas.openxmlformats.org/officeDocument/2006/relationships/hyperlink" Target="https://podminky.urs.cz/item/CS_URS_2024_02/997221873" TargetMode="External" /><Relationship Id="rId58" Type="http://schemas.openxmlformats.org/officeDocument/2006/relationships/hyperlink" Target="https://podminky.urs.cz/item/CS_URS_2024_02/997221875" TargetMode="External" /><Relationship Id="rId59" Type="http://schemas.openxmlformats.org/officeDocument/2006/relationships/hyperlink" Target="https://podminky.urs.cz/item/CS_URS_2024_02/998276101" TargetMode="External" /><Relationship Id="rId6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114000" TargetMode="External" /><Relationship Id="rId2" Type="http://schemas.openxmlformats.org/officeDocument/2006/relationships/hyperlink" Target="https://podminky.urs.cz/item/CS_URS_2024_02/012203000" TargetMode="External" /><Relationship Id="rId3" Type="http://schemas.openxmlformats.org/officeDocument/2006/relationships/hyperlink" Target="https://podminky.urs.cz/item/CS_URS_2024_02/013254000" TargetMode="External" /><Relationship Id="rId4" Type="http://schemas.openxmlformats.org/officeDocument/2006/relationships/hyperlink" Target="https://podminky.urs.cz/item/CS_URS_2024_02/030001000" TargetMode="External" /><Relationship Id="rId5" Type="http://schemas.openxmlformats.org/officeDocument/2006/relationships/hyperlink" Target="https://podminky.urs.cz/item/CS_URS_2024_02/031303000" TargetMode="External" /><Relationship Id="rId6" Type="http://schemas.openxmlformats.org/officeDocument/2006/relationships/hyperlink" Target="https://podminky.urs.cz/item/CS_URS_2024_02/045002000" TargetMode="External" /><Relationship Id="rId7" Type="http://schemas.openxmlformats.org/officeDocument/2006/relationships/hyperlink" Target="https://podminky.urs.cz/item/CS_URS_2024_02/072103000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1122_24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Řepy - Státní zkušebna strojů - nová větev areálového vodovodu a přemístění HUV do areálu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Praha - Řepy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16. 9. 2024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Státní zkušebna strojů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Fiala projekty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Eva Mrvová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IO 01 - Vodovodní řad'!J30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IO 01 - Vodovodní řad'!P87</f>
        <v>0</v>
      </c>
      <c r="AV55" s="121">
        <f>'01 - IO 01 - Vodovodní řad'!J33</f>
        <v>0</v>
      </c>
      <c r="AW55" s="121">
        <f>'01 - IO 01 - Vodovodní řad'!J34</f>
        <v>0</v>
      </c>
      <c r="AX55" s="121">
        <f>'01 - IO 01 - Vodovodní řad'!J35</f>
        <v>0</v>
      </c>
      <c r="AY55" s="121">
        <f>'01 - IO 01 - Vodovodní řad'!J36</f>
        <v>0</v>
      </c>
      <c r="AZ55" s="121">
        <f>'01 - IO 01 - Vodovodní řad'!F33</f>
        <v>0</v>
      </c>
      <c r="BA55" s="121">
        <f>'01 - IO 01 - Vodovodní řad'!F34</f>
        <v>0</v>
      </c>
      <c r="BB55" s="121">
        <f>'01 - IO 01 - Vodovodní řad'!F35</f>
        <v>0</v>
      </c>
      <c r="BC55" s="121">
        <f>'01 - IO 01 - Vodovodní řad'!F36</f>
        <v>0</v>
      </c>
      <c r="BD55" s="123">
        <f>'01 - IO 01 - Vodovodní řad'!F37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IO 02 - Vodovodní př...'!J30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IO 02 - Vodovodní př...'!P89</f>
        <v>0</v>
      </c>
      <c r="AV56" s="121">
        <f>'02 - IO 02 - Vodovodní př...'!J33</f>
        <v>0</v>
      </c>
      <c r="AW56" s="121">
        <f>'02 - IO 02 - Vodovodní př...'!J34</f>
        <v>0</v>
      </c>
      <c r="AX56" s="121">
        <f>'02 - IO 02 - Vodovodní př...'!J35</f>
        <v>0</v>
      </c>
      <c r="AY56" s="121">
        <f>'02 - IO 02 - Vodovodní př...'!J36</f>
        <v>0</v>
      </c>
      <c r="AZ56" s="121">
        <f>'02 - IO 02 - Vodovodní př...'!F33</f>
        <v>0</v>
      </c>
      <c r="BA56" s="121">
        <f>'02 - IO 02 - Vodovodní př...'!F34</f>
        <v>0</v>
      </c>
      <c r="BB56" s="121">
        <f>'02 - IO 02 - Vodovodní př...'!F35</f>
        <v>0</v>
      </c>
      <c r="BC56" s="121">
        <f>'02 - IO 02 - Vodovodní př...'!F36</f>
        <v>0</v>
      </c>
      <c r="BD56" s="123">
        <f>'02 - IO 02 - Vodovodní př...'!F37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IO 03 - Areálový vod...'!J30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IO 03 - Areálový vod...'!P87</f>
        <v>0</v>
      </c>
      <c r="AV57" s="121">
        <f>'03 - IO 03 - Areálový vod...'!J33</f>
        <v>0</v>
      </c>
      <c r="AW57" s="121">
        <f>'03 - IO 03 - Areálový vod...'!J34</f>
        <v>0</v>
      </c>
      <c r="AX57" s="121">
        <f>'03 - IO 03 - Areálový vod...'!J35</f>
        <v>0</v>
      </c>
      <c r="AY57" s="121">
        <f>'03 - IO 03 - Areálový vod...'!J36</f>
        <v>0</v>
      </c>
      <c r="AZ57" s="121">
        <f>'03 - IO 03 - Areálový vod...'!F33</f>
        <v>0</v>
      </c>
      <c r="BA57" s="121">
        <f>'03 - IO 03 - Areálový vod...'!F34</f>
        <v>0</v>
      </c>
      <c r="BB57" s="121">
        <f>'03 - IO 03 - Areálový vod...'!F35</f>
        <v>0</v>
      </c>
      <c r="BC57" s="121">
        <f>'03 - IO 03 - Areálový vod...'!F36</f>
        <v>0</v>
      </c>
      <c r="BD57" s="123">
        <f>'03 - IO 03 - Areálový vod...'!F37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Vedlejší a ostatní n...'!J30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91</v>
      </c>
      <c r="AR58" s="119"/>
      <c r="AS58" s="125">
        <v>0</v>
      </c>
      <c r="AT58" s="126">
        <f>ROUND(SUM(AV58:AW58),2)</f>
        <v>0</v>
      </c>
      <c r="AU58" s="127">
        <f>'04 - Vedlejší a ostatní n...'!P80</f>
        <v>0</v>
      </c>
      <c r="AV58" s="126">
        <f>'04 - Vedlejší a ostatní n...'!J33</f>
        <v>0</v>
      </c>
      <c r="AW58" s="126">
        <f>'04 - Vedlejší a ostatní n...'!J34</f>
        <v>0</v>
      </c>
      <c r="AX58" s="126">
        <f>'04 - Vedlejší a ostatní n...'!J35</f>
        <v>0</v>
      </c>
      <c r="AY58" s="126">
        <f>'04 - Vedlejší a ostatní n...'!J36</f>
        <v>0</v>
      </c>
      <c r="AZ58" s="126">
        <f>'04 - Vedlejší a ostatní n...'!F33</f>
        <v>0</v>
      </c>
      <c r="BA58" s="126">
        <f>'04 - Vedlejší a ostatní n...'!F34</f>
        <v>0</v>
      </c>
      <c r="BB58" s="126">
        <f>'04 - Vedlejší a ostatní n...'!F35</f>
        <v>0</v>
      </c>
      <c r="BC58" s="126">
        <f>'04 - Vedlejší a ostatní n...'!F36</f>
        <v>0</v>
      </c>
      <c r="BD58" s="128">
        <f>'04 - Vedlejší a ostatní n...'!F37</f>
        <v>0</v>
      </c>
      <c r="BE58" s="7"/>
      <c r="BT58" s="124" t="s">
        <v>80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82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ZOsP/Oi7HAJkYUVyN0+FmcutbDZ7MfpWLXPTxwh0sVDD+6Wxh8FbYAq5p8QipcjGB+/LjSs+6a42GDQTmRCknQ==" hashValue="XAfEb5BqzvbNHjO+khfd+AN9VmLpU6E2dmlZtwVQ5JGWDrhfd7WSlX3YYNJg2LEJsYibBi2qtKaPg3xihE5g0A==" algorithmName="SHA-512" password="CA2F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IO 01 - Vodovodní řad'!C2" display="/"/>
    <hyperlink ref="A56" location="'02 - IO 02 - Vodovodní př...'!C2" display="/"/>
    <hyperlink ref="A57" location="'03 - IO 03 - Areálový vod...'!C2" display="/"/>
    <hyperlink ref="A58" location="'04 - Vedlejší a ostatn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9" t="s">
        <v>93</v>
      </c>
      <c r="BA2" s="129" t="s">
        <v>94</v>
      </c>
      <c r="BB2" s="129" t="s">
        <v>95</v>
      </c>
      <c r="BC2" s="129" t="s">
        <v>82</v>
      </c>
      <c r="BD2" s="129" t="s">
        <v>82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  <c r="AZ3" s="129" t="s">
        <v>49</v>
      </c>
      <c r="BA3" s="129" t="s">
        <v>96</v>
      </c>
      <c r="BB3" s="129" t="s">
        <v>97</v>
      </c>
      <c r="BC3" s="129" t="s">
        <v>98</v>
      </c>
      <c r="BD3" s="129" t="s">
        <v>82</v>
      </c>
    </row>
    <row r="4" hidden="1" s="1" customFormat="1" ht="24.96" customHeight="1">
      <c r="B4" s="21"/>
      <c r="D4" s="132" t="s">
        <v>99</v>
      </c>
      <c r="L4" s="21"/>
      <c r="M4" s="133" t="s">
        <v>10</v>
      </c>
      <c r="AT4" s="18" t="s">
        <v>4</v>
      </c>
      <c r="AZ4" s="129" t="s">
        <v>100</v>
      </c>
      <c r="BA4" s="129" t="s">
        <v>101</v>
      </c>
      <c r="BB4" s="129" t="s">
        <v>97</v>
      </c>
      <c r="BC4" s="129" t="s">
        <v>102</v>
      </c>
      <c r="BD4" s="129" t="s">
        <v>82</v>
      </c>
    </row>
    <row r="5" hidden="1" s="1" customFormat="1" ht="6.96" customHeight="1">
      <c r="B5" s="21"/>
      <c r="L5" s="21"/>
      <c r="AZ5" s="129" t="s">
        <v>103</v>
      </c>
      <c r="BA5" s="129" t="s">
        <v>104</v>
      </c>
      <c r="BB5" s="129" t="s">
        <v>97</v>
      </c>
      <c r="BC5" s="129" t="s">
        <v>105</v>
      </c>
      <c r="BD5" s="129" t="s">
        <v>82</v>
      </c>
    </row>
    <row r="6" hidden="1" s="1" customFormat="1" ht="12" customHeight="1">
      <c r="B6" s="21"/>
      <c r="D6" s="134" t="s">
        <v>16</v>
      </c>
      <c r="L6" s="21"/>
      <c r="AZ6" s="129" t="s">
        <v>106</v>
      </c>
      <c r="BA6" s="129" t="s">
        <v>107</v>
      </c>
      <c r="BB6" s="129" t="s">
        <v>97</v>
      </c>
      <c r="BC6" s="129" t="s">
        <v>108</v>
      </c>
      <c r="BD6" s="129" t="s">
        <v>82</v>
      </c>
    </row>
    <row r="7" hidden="1" s="1" customFormat="1" ht="16.5" customHeight="1">
      <c r="B7" s="21"/>
      <c r="E7" s="135" t="str">
        <f>'Rekapitulace stavby'!K6</f>
        <v>Řepy - Státní zkušebna strojů - nová větev areálového vodovodu a přemístění HUV do areálu</v>
      </c>
      <c r="F7" s="134"/>
      <c r="G7" s="134"/>
      <c r="H7" s="134"/>
      <c r="L7" s="21"/>
      <c r="AZ7" s="129" t="s">
        <v>109</v>
      </c>
      <c r="BA7" s="129" t="s">
        <v>110</v>
      </c>
      <c r="BB7" s="129" t="s">
        <v>95</v>
      </c>
      <c r="BC7" s="129" t="s">
        <v>82</v>
      </c>
      <c r="BD7" s="129" t="s">
        <v>82</v>
      </c>
    </row>
    <row r="8" hidden="1" s="2" customFormat="1" ht="12" customHeight="1">
      <c r="A8" s="39"/>
      <c r="B8" s="45"/>
      <c r="C8" s="39"/>
      <c r="D8" s="134" t="s">
        <v>111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9" t="s">
        <v>112</v>
      </c>
      <c r="BA8" s="129" t="s">
        <v>113</v>
      </c>
      <c r="BB8" s="129" t="s">
        <v>97</v>
      </c>
      <c r="BC8" s="129" t="s">
        <v>114</v>
      </c>
      <c r="BD8" s="129" t="s">
        <v>82</v>
      </c>
    </row>
    <row r="9" hidden="1" s="2" customFormat="1" ht="16.5" customHeight="1">
      <c r="A9" s="39"/>
      <c r="B9" s="45"/>
      <c r="C9" s="39"/>
      <c r="D9" s="39"/>
      <c r="E9" s="137" t="s">
        <v>115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16. 9. 2024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ROUND(J87,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ROUND((SUM(BE87:BE261)),  2)</f>
        <v>0</v>
      </c>
      <c r="G33" s="39"/>
      <c r="H33" s="39"/>
      <c r="I33" s="150">
        <v>0.20999999999999999</v>
      </c>
      <c r="J33" s="149">
        <f>ROUND(((SUM(BE87:BE261))*I33),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44</v>
      </c>
      <c r="F34" s="149">
        <f>ROUND((SUM(BF87:BF261)),  2)</f>
        <v>0</v>
      </c>
      <c r="G34" s="39"/>
      <c r="H34" s="39"/>
      <c r="I34" s="150">
        <v>0.12</v>
      </c>
      <c r="J34" s="149">
        <f>ROUND(((SUM(BF87:BF261))*I34),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ROUND((SUM(BG87:BG261)),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ROUND((SUM(BH87:BH261)),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ROUND((SUM(BI87:BI261)),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Řepy - Státní zkušebna strojů - nová větev areálového vodovodu a přemístění HUV do areálu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01 - IO 01 - Vodovodní řad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Praha - Řepy</v>
      </c>
      <c r="G52" s="41"/>
      <c r="H52" s="41"/>
      <c r="I52" s="33" t="s">
        <v>23</v>
      </c>
      <c r="J52" s="73" t="str">
        <f>IF(J12="","",J12)</f>
        <v>16. 9. 2024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zkušebna strojů</v>
      </c>
      <c r="G54" s="41"/>
      <c r="H54" s="41"/>
      <c r="I54" s="33" t="s">
        <v>31</v>
      </c>
      <c r="J54" s="37" t="str">
        <f>E21</f>
        <v>Fiala projekty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Eva Mrvová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117</v>
      </c>
      <c r="D57" s="164"/>
      <c r="E57" s="164"/>
      <c r="F57" s="164"/>
      <c r="G57" s="164"/>
      <c r="H57" s="164"/>
      <c r="I57" s="164"/>
      <c r="J57" s="165" t="s">
        <v>118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hidden="1" s="9" customFormat="1" ht="24.96" customHeight="1">
      <c r="A60" s="9"/>
      <c r="B60" s="167"/>
      <c r="C60" s="168"/>
      <c r="D60" s="169" t="s">
        <v>120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121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122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123</v>
      </c>
      <c r="E63" s="176"/>
      <c r="F63" s="176"/>
      <c r="G63" s="176"/>
      <c r="H63" s="176"/>
      <c r="I63" s="176"/>
      <c r="J63" s="177">
        <f>J155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124</v>
      </c>
      <c r="E64" s="176"/>
      <c r="F64" s="176"/>
      <c r="G64" s="176"/>
      <c r="H64" s="176"/>
      <c r="I64" s="176"/>
      <c r="J64" s="177">
        <f>J171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3"/>
      <c r="C65" s="174"/>
      <c r="D65" s="175" t="s">
        <v>125</v>
      </c>
      <c r="E65" s="176"/>
      <c r="F65" s="176"/>
      <c r="G65" s="176"/>
      <c r="H65" s="176"/>
      <c r="I65" s="176"/>
      <c r="J65" s="177">
        <f>J226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3"/>
      <c r="C66" s="174"/>
      <c r="D66" s="175" t="s">
        <v>126</v>
      </c>
      <c r="E66" s="176"/>
      <c r="F66" s="176"/>
      <c r="G66" s="176"/>
      <c r="H66" s="176"/>
      <c r="I66" s="176"/>
      <c r="J66" s="177">
        <f>J238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3"/>
      <c r="C67" s="174"/>
      <c r="D67" s="175" t="s">
        <v>127</v>
      </c>
      <c r="E67" s="176"/>
      <c r="F67" s="176"/>
      <c r="G67" s="176"/>
      <c r="H67" s="176"/>
      <c r="I67" s="176"/>
      <c r="J67" s="177">
        <f>J259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128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2" t="str">
        <f>E7</f>
        <v>Řepy - Státní zkušebna strojů - nová větev areálového vodovodu a přemístění HUV do areálu</v>
      </c>
      <c r="F77" s="33"/>
      <c r="G77" s="33"/>
      <c r="H77" s="33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111</v>
      </c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01 - IO 01 - Vodovodní řad</v>
      </c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Praha - Řepy</v>
      </c>
      <c r="G81" s="41"/>
      <c r="H81" s="41"/>
      <c r="I81" s="33" t="s">
        <v>23</v>
      </c>
      <c r="J81" s="73" t="str">
        <f>IF(J12="","",J12)</f>
        <v>16. 9. 2024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Státní zkušebna strojů</v>
      </c>
      <c r="G83" s="41"/>
      <c r="H83" s="41"/>
      <c r="I83" s="33" t="s">
        <v>31</v>
      </c>
      <c r="J83" s="37" t="str">
        <f>E21</f>
        <v>Fiala projekty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Ing. Eva Mrvová</v>
      </c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9"/>
      <c r="B86" s="180"/>
      <c r="C86" s="181" t="s">
        <v>129</v>
      </c>
      <c r="D86" s="182" t="s">
        <v>57</v>
      </c>
      <c r="E86" s="182" t="s">
        <v>53</v>
      </c>
      <c r="F86" s="182" t="s">
        <v>54</v>
      </c>
      <c r="G86" s="182" t="s">
        <v>130</v>
      </c>
      <c r="H86" s="182" t="s">
        <v>131</v>
      </c>
      <c r="I86" s="182" t="s">
        <v>132</v>
      </c>
      <c r="J86" s="182" t="s">
        <v>118</v>
      </c>
      <c r="K86" s="183" t="s">
        <v>133</v>
      </c>
      <c r="L86" s="184"/>
      <c r="M86" s="93" t="s">
        <v>19</v>
      </c>
      <c r="N86" s="94" t="s">
        <v>42</v>
      </c>
      <c r="O86" s="94" t="s">
        <v>134</v>
      </c>
      <c r="P86" s="94" t="s">
        <v>135</v>
      </c>
      <c r="Q86" s="94" t="s">
        <v>136</v>
      </c>
      <c r="R86" s="94" t="s">
        <v>137</v>
      </c>
      <c r="S86" s="94" t="s">
        <v>138</v>
      </c>
      <c r="T86" s="95" t="s">
        <v>139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39"/>
      <c r="B87" s="40"/>
      <c r="C87" s="100" t="s">
        <v>140</v>
      </c>
      <c r="D87" s="41"/>
      <c r="E87" s="41"/>
      <c r="F87" s="41"/>
      <c r="G87" s="41"/>
      <c r="H87" s="41"/>
      <c r="I87" s="41"/>
      <c r="J87" s="185">
        <f>BK87</f>
        <v>0</v>
      </c>
      <c r="K87" s="41"/>
      <c r="L87" s="45"/>
      <c r="M87" s="96"/>
      <c r="N87" s="186"/>
      <c r="O87" s="97"/>
      <c r="P87" s="187">
        <f>P88</f>
        <v>0</v>
      </c>
      <c r="Q87" s="97"/>
      <c r="R87" s="187">
        <f>R88</f>
        <v>1.3174496000000002</v>
      </c>
      <c r="S87" s="97"/>
      <c r="T87" s="188">
        <f>T88</f>
        <v>3.1719999999999997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119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71</v>
      </c>
      <c r="E88" s="193" t="s">
        <v>141</v>
      </c>
      <c r="F88" s="193" t="s">
        <v>142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P89+P141+P155+P171+P226+P238+P259</f>
        <v>0</v>
      </c>
      <c r="Q88" s="198"/>
      <c r="R88" s="199">
        <f>R89+R141+R155+R171+R226+R238+R259</f>
        <v>1.3174496000000002</v>
      </c>
      <c r="S88" s="198"/>
      <c r="T88" s="200">
        <f>T89+T141+T155+T171+T226+T238+T259</f>
        <v>3.1719999999999997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72</v>
      </c>
      <c r="AY88" s="201" t="s">
        <v>143</v>
      </c>
      <c r="BK88" s="203">
        <f>BK89+BK141+BK155+BK171+BK226+BK238+BK259</f>
        <v>0</v>
      </c>
    </row>
    <row r="89" s="12" customFormat="1" ht="22.8" customHeight="1">
      <c r="A89" s="12"/>
      <c r="B89" s="190"/>
      <c r="C89" s="191"/>
      <c r="D89" s="192" t="s">
        <v>71</v>
      </c>
      <c r="E89" s="204" t="s">
        <v>80</v>
      </c>
      <c r="F89" s="204" t="s">
        <v>144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SUM(P90:P140)</f>
        <v>0</v>
      </c>
      <c r="Q89" s="198"/>
      <c r="R89" s="199">
        <f>SUM(R90:R140)</f>
        <v>0.060273000000000007</v>
      </c>
      <c r="S89" s="198"/>
      <c r="T89" s="200">
        <f>SUM(T90:T140)</f>
        <v>1.1659999999999999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80</v>
      </c>
      <c r="AY89" s="201" t="s">
        <v>143</v>
      </c>
      <c r="BK89" s="203">
        <f>SUM(BK90:BK140)</f>
        <v>0</v>
      </c>
    </row>
    <row r="90" s="2" customFormat="1" ht="37.8" customHeight="1">
      <c r="A90" s="39"/>
      <c r="B90" s="40"/>
      <c r="C90" s="206" t="s">
        <v>80</v>
      </c>
      <c r="D90" s="206" t="s">
        <v>145</v>
      </c>
      <c r="E90" s="207" t="s">
        <v>146</v>
      </c>
      <c r="F90" s="208" t="s">
        <v>147</v>
      </c>
      <c r="G90" s="209" t="s">
        <v>148</v>
      </c>
      <c r="H90" s="210">
        <v>1.8</v>
      </c>
      <c r="I90" s="211"/>
      <c r="J90" s="212">
        <f>ROUND(I90*H90,2)</f>
        <v>0</v>
      </c>
      <c r="K90" s="208" t="s">
        <v>149</v>
      </c>
      <c r="L90" s="45"/>
      <c r="M90" s="213" t="s">
        <v>19</v>
      </c>
      <c r="N90" s="214" t="s">
        <v>43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0.28999999999999998</v>
      </c>
      <c r="T90" s="216">
        <f>S90*H90</f>
        <v>0.52200000000000002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150</v>
      </c>
      <c r="AT90" s="217" t="s">
        <v>145</v>
      </c>
      <c r="AU90" s="217" t="s">
        <v>82</v>
      </c>
      <c r="AY90" s="18" t="s">
        <v>143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80</v>
      </c>
      <c r="BK90" s="218">
        <f>ROUND(I90*H90,2)</f>
        <v>0</v>
      </c>
      <c r="BL90" s="18" t="s">
        <v>150</v>
      </c>
      <c r="BM90" s="217" t="s">
        <v>151</v>
      </c>
    </row>
    <row r="91" s="2" customFormat="1">
      <c r="A91" s="39"/>
      <c r="B91" s="40"/>
      <c r="C91" s="41"/>
      <c r="D91" s="219" t="s">
        <v>152</v>
      </c>
      <c r="E91" s="41"/>
      <c r="F91" s="220" t="s">
        <v>153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152</v>
      </c>
      <c r="AU91" s="18" t="s">
        <v>82</v>
      </c>
    </row>
    <row r="92" s="13" customFormat="1">
      <c r="A92" s="13"/>
      <c r="B92" s="224"/>
      <c r="C92" s="225"/>
      <c r="D92" s="226" t="s">
        <v>154</v>
      </c>
      <c r="E92" s="227" t="s">
        <v>19</v>
      </c>
      <c r="F92" s="228" t="s">
        <v>155</v>
      </c>
      <c r="G92" s="225"/>
      <c r="H92" s="229">
        <v>1.8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154</v>
      </c>
      <c r="AU92" s="235" t="s">
        <v>82</v>
      </c>
      <c r="AV92" s="13" t="s">
        <v>82</v>
      </c>
      <c r="AW92" s="13" t="s">
        <v>33</v>
      </c>
      <c r="AX92" s="13" t="s">
        <v>80</v>
      </c>
      <c r="AY92" s="235" t="s">
        <v>143</v>
      </c>
    </row>
    <row r="93" s="2" customFormat="1" ht="24.15" customHeight="1">
      <c r="A93" s="39"/>
      <c r="B93" s="40"/>
      <c r="C93" s="206" t="s">
        <v>82</v>
      </c>
      <c r="D93" s="206" t="s">
        <v>145</v>
      </c>
      <c r="E93" s="207" t="s">
        <v>156</v>
      </c>
      <c r="F93" s="208" t="s">
        <v>157</v>
      </c>
      <c r="G93" s="209" t="s">
        <v>148</v>
      </c>
      <c r="H93" s="210">
        <v>2.7999999999999998</v>
      </c>
      <c r="I93" s="211"/>
      <c r="J93" s="212">
        <f>ROUND(I93*H93,2)</f>
        <v>0</v>
      </c>
      <c r="K93" s="208" t="s">
        <v>149</v>
      </c>
      <c r="L93" s="45"/>
      <c r="M93" s="213" t="s">
        <v>19</v>
      </c>
      <c r="N93" s="214" t="s">
        <v>43</v>
      </c>
      <c r="O93" s="85"/>
      <c r="P93" s="215">
        <f>O93*H93</f>
        <v>0</v>
      </c>
      <c r="Q93" s="215">
        <v>3.0000000000000001E-05</v>
      </c>
      <c r="R93" s="215">
        <f>Q93*H93</f>
        <v>8.3999999999999995E-05</v>
      </c>
      <c r="S93" s="215">
        <v>0.23000000000000001</v>
      </c>
      <c r="T93" s="216">
        <f>S93*H93</f>
        <v>0.64400000000000002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150</v>
      </c>
      <c r="AT93" s="217" t="s">
        <v>145</v>
      </c>
      <c r="AU93" s="217" t="s">
        <v>82</v>
      </c>
      <c r="AY93" s="18" t="s">
        <v>143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80</v>
      </c>
      <c r="BK93" s="218">
        <f>ROUND(I93*H93,2)</f>
        <v>0</v>
      </c>
      <c r="BL93" s="18" t="s">
        <v>150</v>
      </c>
      <c r="BM93" s="217" t="s">
        <v>158</v>
      </c>
    </row>
    <row r="94" s="2" customFormat="1">
      <c r="A94" s="39"/>
      <c r="B94" s="40"/>
      <c r="C94" s="41"/>
      <c r="D94" s="219" t="s">
        <v>152</v>
      </c>
      <c r="E94" s="41"/>
      <c r="F94" s="220" t="s">
        <v>159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82</v>
      </c>
    </row>
    <row r="95" s="13" customFormat="1">
      <c r="A95" s="13"/>
      <c r="B95" s="224"/>
      <c r="C95" s="225"/>
      <c r="D95" s="226" t="s">
        <v>154</v>
      </c>
      <c r="E95" s="227" t="s">
        <v>19</v>
      </c>
      <c r="F95" s="228" t="s">
        <v>160</v>
      </c>
      <c r="G95" s="225"/>
      <c r="H95" s="229">
        <v>2.7999999999999998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154</v>
      </c>
      <c r="AU95" s="235" t="s">
        <v>82</v>
      </c>
      <c r="AV95" s="13" t="s">
        <v>82</v>
      </c>
      <c r="AW95" s="13" t="s">
        <v>33</v>
      </c>
      <c r="AX95" s="13" t="s">
        <v>80</v>
      </c>
      <c r="AY95" s="235" t="s">
        <v>143</v>
      </c>
    </row>
    <row r="96" s="2" customFormat="1" ht="49.05" customHeight="1">
      <c r="A96" s="39"/>
      <c r="B96" s="40"/>
      <c r="C96" s="206" t="s">
        <v>161</v>
      </c>
      <c r="D96" s="206" t="s">
        <v>145</v>
      </c>
      <c r="E96" s="207" t="s">
        <v>162</v>
      </c>
      <c r="F96" s="208" t="s">
        <v>163</v>
      </c>
      <c r="G96" s="209" t="s">
        <v>95</v>
      </c>
      <c r="H96" s="210">
        <v>0.90000000000000002</v>
      </c>
      <c r="I96" s="211"/>
      <c r="J96" s="212">
        <f>ROUND(I96*H96,2)</f>
        <v>0</v>
      </c>
      <c r="K96" s="208" t="s">
        <v>149</v>
      </c>
      <c r="L96" s="45"/>
      <c r="M96" s="213" t="s">
        <v>19</v>
      </c>
      <c r="N96" s="214" t="s">
        <v>43</v>
      </c>
      <c r="O96" s="85"/>
      <c r="P96" s="215">
        <f>O96*H96</f>
        <v>0</v>
      </c>
      <c r="Q96" s="215">
        <v>0.06053</v>
      </c>
      <c r="R96" s="215">
        <f>Q96*H96</f>
        <v>0.054477000000000005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150</v>
      </c>
      <c r="AT96" s="217" t="s">
        <v>145</v>
      </c>
      <c r="AU96" s="217" t="s">
        <v>82</v>
      </c>
      <c r="AY96" s="18" t="s">
        <v>143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80</v>
      </c>
      <c r="BK96" s="218">
        <f>ROUND(I96*H96,2)</f>
        <v>0</v>
      </c>
      <c r="BL96" s="18" t="s">
        <v>150</v>
      </c>
      <c r="BM96" s="217" t="s">
        <v>164</v>
      </c>
    </row>
    <row r="97" s="2" customFormat="1">
      <c r="A97" s="39"/>
      <c r="B97" s="40"/>
      <c r="C97" s="41"/>
      <c r="D97" s="219" t="s">
        <v>152</v>
      </c>
      <c r="E97" s="41"/>
      <c r="F97" s="220" t="s">
        <v>165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82</v>
      </c>
    </row>
    <row r="98" s="13" customFormat="1">
      <c r="A98" s="13"/>
      <c r="B98" s="224"/>
      <c r="C98" s="225"/>
      <c r="D98" s="226" t="s">
        <v>154</v>
      </c>
      <c r="E98" s="227" t="s">
        <v>19</v>
      </c>
      <c r="F98" s="228" t="s">
        <v>166</v>
      </c>
      <c r="G98" s="225"/>
      <c r="H98" s="229">
        <v>0.90000000000000002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154</v>
      </c>
      <c r="AU98" s="235" t="s">
        <v>82</v>
      </c>
      <c r="AV98" s="13" t="s">
        <v>82</v>
      </c>
      <c r="AW98" s="13" t="s">
        <v>33</v>
      </c>
      <c r="AX98" s="13" t="s">
        <v>80</v>
      </c>
      <c r="AY98" s="235" t="s">
        <v>143</v>
      </c>
    </row>
    <row r="99" s="2" customFormat="1" ht="24.15" customHeight="1">
      <c r="A99" s="39"/>
      <c r="B99" s="40"/>
      <c r="C99" s="206" t="s">
        <v>150</v>
      </c>
      <c r="D99" s="206" t="s">
        <v>145</v>
      </c>
      <c r="E99" s="207" t="s">
        <v>167</v>
      </c>
      <c r="F99" s="208" t="s">
        <v>168</v>
      </c>
      <c r="G99" s="209" t="s">
        <v>97</v>
      </c>
      <c r="H99" s="210">
        <v>1.3500000000000001</v>
      </c>
      <c r="I99" s="211"/>
      <c r="J99" s="212">
        <f>ROUND(I99*H99,2)</f>
        <v>0</v>
      </c>
      <c r="K99" s="208" t="s">
        <v>149</v>
      </c>
      <c r="L99" s="45"/>
      <c r="M99" s="213" t="s">
        <v>19</v>
      </c>
      <c r="N99" s="214" t="s">
        <v>43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150</v>
      </c>
      <c r="AT99" s="217" t="s">
        <v>145</v>
      </c>
      <c r="AU99" s="217" t="s">
        <v>82</v>
      </c>
      <c r="AY99" s="18" t="s">
        <v>143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80</v>
      </c>
      <c r="BK99" s="218">
        <f>ROUND(I99*H99,2)</f>
        <v>0</v>
      </c>
      <c r="BL99" s="18" t="s">
        <v>150</v>
      </c>
      <c r="BM99" s="217" t="s">
        <v>169</v>
      </c>
    </row>
    <row r="100" s="2" customFormat="1">
      <c r="A100" s="39"/>
      <c r="B100" s="40"/>
      <c r="C100" s="41"/>
      <c r="D100" s="219" t="s">
        <v>152</v>
      </c>
      <c r="E100" s="41"/>
      <c r="F100" s="220" t="s">
        <v>170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152</v>
      </c>
      <c r="AU100" s="18" t="s">
        <v>82</v>
      </c>
    </row>
    <row r="101" s="13" customFormat="1">
      <c r="A101" s="13"/>
      <c r="B101" s="224"/>
      <c r="C101" s="225"/>
      <c r="D101" s="226" t="s">
        <v>154</v>
      </c>
      <c r="E101" s="227" t="s">
        <v>19</v>
      </c>
      <c r="F101" s="228" t="s">
        <v>171</v>
      </c>
      <c r="G101" s="225"/>
      <c r="H101" s="229">
        <v>1.3500000000000001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154</v>
      </c>
      <c r="AU101" s="235" t="s">
        <v>82</v>
      </c>
      <c r="AV101" s="13" t="s">
        <v>82</v>
      </c>
      <c r="AW101" s="13" t="s">
        <v>33</v>
      </c>
      <c r="AX101" s="13" t="s">
        <v>80</v>
      </c>
      <c r="AY101" s="235" t="s">
        <v>143</v>
      </c>
    </row>
    <row r="102" s="2" customFormat="1" ht="24.15" customHeight="1">
      <c r="A102" s="39"/>
      <c r="B102" s="40"/>
      <c r="C102" s="206" t="s">
        <v>172</v>
      </c>
      <c r="D102" s="206" t="s">
        <v>145</v>
      </c>
      <c r="E102" s="207" t="s">
        <v>173</v>
      </c>
      <c r="F102" s="208" t="s">
        <v>174</v>
      </c>
      <c r="G102" s="209" t="s">
        <v>97</v>
      </c>
      <c r="H102" s="210">
        <v>0.504</v>
      </c>
      <c r="I102" s="211"/>
      <c r="J102" s="212">
        <f>ROUND(I102*H102,2)</f>
        <v>0</v>
      </c>
      <c r="K102" s="208" t="s">
        <v>149</v>
      </c>
      <c r="L102" s="45"/>
      <c r="M102" s="213" t="s">
        <v>19</v>
      </c>
      <c r="N102" s="214" t="s">
        <v>43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150</v>
      </c>
      <c r="AT102" s="217" t="s">
        <v>145</v>
      </c>
      <c r="AU102" s="217" t="s">
        <v>82</v>
      </c>
      <c r="AY102" s="18" t="s">
        <v>143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80</v>
      </c>
      <c r="BK102" s="218">
        <f>ROUND(I102*H102,2)</f>
        <v>0</v>
      </c>
      <c r="BL102" s="18" t="s">
        <v>150</v>
      </c>
      <c r="BM102" s="217" t="s">
        <v>175</v>
      </c>
    </row>
    <row r="103" s="2" customFormat="1">
      <c r="A103" s="39"/>
      <c r="B103" s="40"/>
      <c r="C103" s="41"/>
      <c r="D103" s="219" t="s">
        <v>152</v>
      </c>
      <c r="E103" s="41"/>
      <c r="F103" s="220" t="s">
        <v>176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82</v>
      </c>
    </row>
    <row r="104" s="13" customFormat="1">
      <c r="A104" s="13"/>
      <c r="B104" s="224"/>
      <c r="C104" s="225"/>
      <c r="D104" s="226" t="s">
        <v>154</v>
      </c>
      <c r="E104" s="227" t="s">
        <v>19</v>
      </c>
      <c r="F104" s="228" t="s">
        <v>177</v>
      </c>
      <c r="G104" s="225"/>
      <c r="H104" s="229">
        <v>0.504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154</v>
      </c>
      <c r="AU104" s="235" t="s">
        <v>82</v>
      </c>
      <c r="AV104" s="13" t="s">
        <v>82</v>
      </c>
      <c r="AW104" s="13" t="s">
        <v>33</v>
      </c>
      <c r="AX104" s="13" t="s">
        <v>80</v>
      </c>
      <c r="AY104" s="235" t="s">
        <v>143</v>
      </c>
    </row>
    <row r="105" s="2" customFormat="1" ht="24.15" customHeight="1">
      <c r="A105" s="39"/>
      <c r="B105" s="40"/>
      <c r="C105" s="206" t="s">
        <v>178</v>
      </c>
      <c r="D105" s="206" t="s">
        <v>145</v>
      </c>
      <c r="E105" s="207" t="s">
        <v>179</v>
      </c>
      <c r="F105" s="208" t="s">
        <v>180</v>
      </c>
      <c r="G105" s="209" t="s">
        <v>97</v>
      </c>
      <c r="H105" s="210">
        <v>0.504</v>
      </c>
      <c r="I105" s="211"/>
      <c r="J105" s="212">
        <f>ROUND(I105*H105,2)</f>
        <v>0</v>
      </c>
      <c r="K105" s="208" t="s">
        <v>149</v>
      </c>
      <c r="L105" s="45"/>
      <c r="M105" s="213" t="s">
        <v>19</v>
      </c>
      <c r="N105" s="214" t="s">
        <v>43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150</v>
      </c>
      <c r="AT105" s="217" t="s">
        <v>145</v>
      </c>
      <c r="AU105" s="217" t="s">
        <v>82</v>
      </c>
      <c r="AY105" s="18" t="s">
        <v>143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80</v>
      </c>
      <c r="BK105" s="218">
        <f>ROUND(I105*H105,2)</f>
        <v>0</v>
      </c>
      <c r="BL105" s="18" t="s">
        <v>150</v>
      </c>
      <c r="BM105" s="217" t="s">
        <v>181</v>
      </c>
    </row>
    <row r="106" s="2" customFormat="1">
      <c r="A106" s="39"/>
      <c r="B106" s="40"/>
      <c r="C106" s="41"/>
      <c r="D106" s="219" t="s">
        <v>152</v>
      </c>
      <c r="E106" s="41"/>
      <c r="F106" s="220" t="s">
        <v>182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82</v>
      </c>
    </row>
    <row r="107" s="13" customFormat="1">
      <c r="A107" s="13"/>
      <c r="B107" s="224"/>
      <c r="C107" s="225"/>
      <c r="D107" s="226" t="s">
        <v>154</v>
      </c>
      <c r="E107" s="227" t="s">
        <v>19</v>
      </c>
      <c r="F107" s="228" t="s">
        <v>183</v>
      </c>
      <c r="G107" s="225"/>
      <c r="H107" s="229">
        <v>3.0600000000000001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154</v>
      </c>
      <c r="AU107" s="235" t="s">
        <v>82</v>
      </c>
      <c r="AV107" s="13" t="s">
        <v>82</v>
      </c>
      <c r="AW107" s="13" t="s">
        <v>33</v>
      </c>
      <c r="AX107" s="13" t="s">
        <v>72</v>
      </c>
      <c r="AY107" s="235" t="s">
        <v>143</v>
      </c>
    </row>
    <row r="108" s="14" customFormat="1">
      <c r="A108" s="14"/>
      <c r="B108" s="236"/>
      <c r="C108" s="237"/>
      <c r="D108" s="226" t="s">
        <v>154</v>
      </c>
      <c r="E108" s="238" t="s">
        <v>19</v>
      </c>
      <c r="F108" s="239" t="s">
        <v>184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154</v>
      </c>
      <c r="AU108" s="245" t="s">
        <v>82</v>
      </c>
      <c r="AV108" s="14" t="s">
        <v>80</v>
      </c>
      <c r="AW108" s="14" t="s">
        <v>33</v>
      </c>
      <c r="AX108" s="14" t="s">
        <v>72</v>
      </c>
      <c r="AY108" s="245" t="s">
        <v>143</v>
      </c>
    </row>
    <row r="109" s="13" customFormat="1">
      <c r="A109" s="13"/>
      <c r="B109" s="224"/>
      <c r="C109" s="225"/>
      <c r="D109" s="226" t="s">
        <v>154</v>
      </c>
      <c r="E109" s="227" t="s">
        <v>19</v>
      </c>
      <c r="F109" s="228" t="s">
        <v>185</v>
      </c>
      <c r="G109" s="225"/>
      <c r="H109" s="229">
        <v>-0.54000000000000004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154</v>
      </c>
      <c r="AU109" s="235" t="s">
        <v>82</v>
      </c>
      <c r="AV109" s="13" t="s">
        <v>82</v>
      </c>
      <c r="AW109" s="13" t="s">
        <v>33</v>
      </c>
      <c r="AX109" s="13" t="s">
        <v>72</v>
      </c>
      <c r="AY109" s="235" t="s">
        <v>143</v>
      </c>
    </row>
    <row r="110" s="15" customFormat="1">
      <c r="A110" s="15"/>
      <c r="B110" s="246"/>
      <c r="C110" s="247"/>
      <c r="D110" s="226" t="s">
        <v>154</v>
      </c>
      <c r="E110" s="248" t="s">
        <v>49</v>
      </c>
      <c r="F110" s="249" t="s">
        <v>186</v>
      </c>
      <c r="G110" s="247"/>
      <c r="H110" s="250">
        <v>2.52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154</v>
      </c>
      <c r="AU110" s="256" t="s">
        <v>82</v>
      </c>
      <c r="AV110" s="15" t="s">
        <v>150</v>
      </c>
      <c r="AW110" s="15" t="s">
        <v>33</v>
      </c>
      <c r="AX110" s="15" t="s">
        <v>72</v>
      </c>
      <c r="AY110" s="256" t="s">
        <v>143</v>
      </c>
    </row>
    <row r="111" s="13" customFormat="1">
      <c r="A111" s="13"/>
      <c r="B111" s="224"/>
      <c r="C111" s="225"/>
      <c r="D111" s="226" t="s">
        <v>154</v>
      </c>
      <c r="E111" s="227" t="s">
        <v>19</v>
      </c>
      <c r="F111" s="228" t="s">
        <v>177</v>
      </c>
      <c r="G111" s="225"/>
      <c r="H111" s="229">
        <v>0.504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154</v>
      </c>
      <c r="AU111" s="235" t="s">
        <v>82</v>
      </c>
      <c r="AV111" s="13" t="s">
        <v>82</v>
      </c>
      <c r="AW111" s="13" t="s">
        <v>33</v>
      </c>
      <c r="AX111" s="13" t="s">
        <v>80</v>
      </c>
      <c r="AY111" s="235" t="s">
        <v>143</v>
      </c>
    </row>
    <row r="112" s="2" customFormat="1" ht="24.15" customHeight="1">
      <c r="A112" s="39"/>
      <c r="B112" s="40"/>
      <c r="C112" s="206" t="s">
        <v>187</v>
      </c>
      <c r="D112" s="206" t="s">
        <v>145</v>
      </c>
      <c r="E112" s="207" t="s">
        <v>188</v>
      </c>
      <c r="F112" s="208" t="s">
        <v>189</v>
      </c>
      <c r="G112" s="209" t="s">
        <v>97</v>
      </c>
      <c r="H112" s="210">
        <v>1.008</v>
      </c>
      <c r="I112" s="211"/>
      <c r="J112" s="212">
        <f>ROUND(I112*H112,2)</f>
        <v>0</v>
      </c>
      <c r="K112" s="208" t="s">
        <v>149</v>
      </c>
      <c r="L112" s="45"/>
      <c r="M112" s="213" t="s">
        <v>19</v>
      </c>
      <c r="N112" s="214" t="s">
        <v>43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150</v>
      </c>
      <c r="AT112" s="217" t="s">
        <v>145</v>
      </c>
      <c r="AU112" s="217" t="s">
        <v>82</v>
      </c>
      <c r="AY112" s="18" t="s">
        <v>143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80</v>
      </c>
      <c r="BK112" s="218">
        <f>ROUND(I112*H112,2)</f>
        <v>0</v>
      </c>
      <c r="BL112" s="18" t="s">
        <v>150</v>
      </c>
      <c r="BM112" s="217" t="s">
        <v>190</v>
      </c>
    </row>
    <row r="113" s="2" customFormat="1">
      <c r="A113" s="39"/>
      <c r="B113" s="40"/>
      <c r="C113" s="41"/>
      <c r="D113" s="219" t="s">
        <v>152</v>
      </c>
      <c r="E113" s="41"/>
      <c r="F113" s="220" t="s">
        <v>191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82</v>
      </c>
    </row>
    <row r="114" s="13" customFormat="1">
      <c r="A114" s="13"/>
      <c r="B114" s="224"/>
      <c r="C114" s="225"/>
      <c r="D114" s="226" t="s">
        <v>154</v>
      </c>
      <c r="E114" s="227" t="s">
        <v>19</v>
      </c>
      <c r="F114" s="228" t="s">
        <v>192</v>
      </c>
      <c r="G114" s="225"/>
      <c r="H114" s="229">
        <v>1.008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154</v>
      </c>
      <c r="AU114" s="235" t="s">
        <v>82</v>
      </c>
      <c r="AV114" s="13" t="s">
        <v>82</v>
      </c>
      <c r="AW114" s="13" t="s">
        <v>33</v>
      </c>
      <c r="AX114" s="13" t="s">
        <v>80</v>
      </c>
      <c r="AY114" s="235" t="s">
        <v>143</v>
      </c>
    </row>
    <row r="115" s="2" customFormat="1" ht="24.15" customHeight="1">
      <c r="A115" s="39"/>
      <c r="B115" s="40"/>
      <c r="C115" s="206" t="s">
        <v>193</v>
      </c>
      <c r="D115" s="206" t="s">
        <v>145</v>
      </c>
      <c r="E115" s="207" t="s">
        <v>194</v>
      </c>
      <c r="F115" s="208" t="s">
        <v>195</v>
      </c>
      <c r="G115" s="209" t="s">
        <v>97</v>
      </c>
      <c r="H115" s="210">
        <v>0.504</v>
      </c>
      <c r="I115" s="211"/>
      <c r="J115" s="212">
        <f>ROUND(I115*H115,2)</f>
        <v>0</v>
      </c>
      <c r="K115" s="208" t="s">
        <v>149</v>
      </c>
      <c r="L115" s="45"/>
      <c r="M115" s="213" t="s">
        <v>19</v>
      </c>
      <c r="N115" s="214" t="s">
        <v>43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150</v>
      </c>
      <c r="AT115" s="217" t="s">
        <v>145</v>
      </c>
      <c r="AU115" s="217" t="s">
        <v>82</v>
      </c>
      <c r="AY115" s="18" t="s">
        <v>143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80</v>
      </c>
      <c r="BK115" s="218">
        <f>ROUND(I115*H115,2)</f>
        <v>0</v>
      </c>
      <c r="BL115" s="18" t="s">
        <v>150</v>
      </c>
      <c r="BM115" s="217" t="s">
        <v>196</v>
      </c>
    </row>
    <row r="116" s="2" customFormat="1">
      <c r="A116" s="39"/>
      <c r="B116" s="40"/>
      <c r="C116" s="41"/>
      <c r="D116" s="219" t="s">
        <v>152</v>
      </c>
      <c r="E116" s="41"/>
      <c r="F116" s="220" t="s">
        <v>197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152</v>
      </c>
      <c r="AU116" s="18" t="s">
        <v>82</v>
      </c>
    </row>
    <row r="117" s="13" customFormat="1">
      <c r="A117" s="13"/>
      <c r="B117" s="224"/>
      <c r="C117" s="225"/>
      <c r="D117" s="226" t="s">
        <v>154</v>
      </c>
      <c r="E117" s="227" t="s">
        <v>19</v>
      </c>
      <c r="F117" s="228" t="s">
        <v>177</v>
      </c>
      <c r="G117" s="225"/>
      <c r="H117" s="229">
        <v>0.504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154</v>
      </c>
      <c r="AU117" s="235" t="s">
        <v>82</v>
      </c>
      <c r="AV117" s="13" t="s">
        <v>82</v>
      </c>
      <c r="AW117" s="13" t="s">
        <v>33</v>
      </c>
      <c r="AX117" s="13" t="s">
        <v>80</v>
      </c>
      <c r="AY117" s="235" t="s">
        <v>143</v>
      </c>
    </row>
    <row r="118" s="2" customFormat="1" ht="21.75" customHeight="1">
      <c r="A118" s="39"/>
      <c r="B118" s="40"/>
      <c r="C118" s="206" t="s">
        <v>198</v>
      </c>
      <c r="D118" s="206" t="s">
        <v>145</v>
      </c>
      <c r="E118" s="207" t="s">
        <v>199</v>
      </c>
      <c r="F118" s="208" t="s">
        <v>200</v>
      </c>
      <c r="G118" s="209" t="s">
        <v>148</v>
      </c>
      <c r="H118" s="210">
        <v>6.7999999999999998</v>
      </c>
      <c r="I118" s="211"/>
      <c r="J118" s="212">
        <f>ROUND(I118*H118,2)</f>
        <v>0</v>
      </c>
      <c r="K118" s="208" t="s">
        <v>149</v>
      </c>
      <c r="L118" s="45"/>
      <c r="M118" s="213" t="s">
        <v>19</v>
      </c>
      <c r="N118" s="214" t="s">
        <v>43</v>
      </c>
      <c r="O118" s="85"/>
      <c r="P118" s="215">
        <f>O118*H118</f>
        <v>0</v>
      </c>
      <c r="Q118" s="215">
        <v>0.00084000000000000003</v>
      </c>
      <c r="R118" s="215">
        <f>Q118*H118</f>
        <v>0.0057120000000000001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150</v>
      </c>
      <c r="AT118" s="217" t="s">
        <v>145</v>
      </c>
      <c r="AU118" s="217" t="s">
        <v>82</v>
      </c>
      <c r="AY118" s="18" t="s">
        <v>143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80</v>
      </c>
      <c r="BK118" s="218">
        <f>ROUND(I118*H118,2)</f>
        <v>0</v>
      </c>
      <c r="BL118" s="18" t="s">
        <v>150</v>
      </c>
      <c r="BM118" s="217" t="s">
        <v>201</v>
      </c>
    </row>
    <row r="119" s="2" customFormat="1">
      <c r="A119" s="39"/>
      <c r="B119" s="40"/>
      <c r="C119" s="41"/>
      <c r="D119" s="219" t="s">
        <v>152</v>
      </c>
      <c r="E119" s="41"/>
      <c r="F119" s="220" t="s">
        <v>202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82</v>
      </c>
    </row>
    <row r="120" s="13" customFormat="1">
      <c r="A120" s="13"/>
      <c r="B120" s="224"/>
      <c r="C120" s="225"/>
      <c r="D120" s="226" t="s">
        <v>154</v>
      </c>
      <c r="E120" s="227" t="s">
        <v>19</v>
      </c>
      <c r="F120" s="228" t="s">
        <v>203</v>
      </c>
      <c r="G120" s="225"/>
      <c r="H120" s="229">
        <v>6.7999999999999998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154</v>
      </c>
      <c r="AU120" s="235" t="s">
        <v>82</v>
      </c>
      <c r="AV120" s="13" t="s">
        <v>82</v>
      </c>
      <c r="AW120" s="13" t="s">
        <v>33</v>
      </c>
      <c r="AX120" s="13" t="s">
        <v>80</v>
      </c>
      <c r="AY120" s="235" t="s">
        <v>143</v>
      </c>
    </row>
    <row r="121" s="2" customFormat="1" ht="24.15" customHeight="1">
      <c r="A121" s="39"/>
      <c r="B121" s="40"/>
      <c r="C121" s="206" t="s">
        <v>204</v>
      </c>
      <c r="D121" s="206" t="s">
        <v>145</v>
      </c>
      <c r="E121" s="207" t="s">
        <v>205</v>
      </c>
      <c r="F121" s="208" t="s">
        <v>206</v>
      </c>
      <c r="G121" s="209" t="s">
        <v>148</v>
      </c>
      <c r="H121" s="210">
        <v>6.7999999999999998</v>
      </c>
      <c r="I121" s="211"/>
      <c r="J121" s="212">
        <f>ROUND(I121*H121,2)</f>
        <v>0</v>
      </c>
      <c r="K121" s="208" t="s">
        <v>149</v>
      </c>
      <c r="L121" s="45"/>
      <c r="M121" s="213" t="s">
        <v>19</v>
      </c>
      <c r="N121" s="214" t="s">
        <v>43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150</v>
      </c>
      <c r="AT121" s="217" t="s">
        <v>145</v>
      </c>
      <c r="AU121" s="217" t="s">
        <v>82</v>
      </c>
      <c r="AY121" s="18" t="s">
        <v>143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80</v>
      </c>
      <c r="BK121" s="218">
        <f>ROUND(I121*H121,2)</f>
        <v>0</v>
      </c>
      <c r="BL121" s="18" t="s">
        <v>150</v>
      </c>
      <c r="BM121" s="217" t="s">
        <v>207</v>
      </c>
    </row>
    <row r="122" s="2" customFormat="1">
      <c r="A122" s="39"/>
      <c r="B122" s="40"/>
      <c r="C122" s="41"/>
      <c r="D122" s="219" t="s">
        <v>152</v>
      </c>
      <c r="E122" s="41"/>
      <c r="F122" s="220" t="s">
        <v>208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82</v>
      </c>
    </row>
    <row r="123" s="2" customFormat="1" ht="37.8" customHeight="1">
      <c r="A123" s="39"/>
      <c r="B123" s="40"/>
      <c r="C123" s="206" t="s">
        <v>209</v>
      </c>
      <c r="D123" s="206" t="s">
        <v>145</v>
      </c>
      <c r="E123" s="207" t="s">
        <v>210</v>
      </c>
      <c r="F123" s="208" t="s">
        <v>211</v>
      </c>
      <c r="G123" s="209" t="s">
        <v>97</v>
      </c>
      <c r="H123" s="210">
        <v>0.95399999999999996</v>
      </c>
      <c r="I123" s="211"/>
      <c r="J123" s="212">
        <f>ROUND(I123*H123,2)</f>
        <v>0</v>
      </c>
      <c r="K123" s="208" t="s">
        <v>149</v>
      </c>
      <c r="L123" s="45"/>
      <c r="M123" s="213" t="s">
        <v>19</v>
      </c>
      <c r="N123" s="214" t="s">
        <v>43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150</v>
      </c>
      <c r="AT123" s="217" t="s">
        <v>145</v>
      </c>
      <c r="AU123" s="217" t="s">
        <v>82</v>
      </c>
      <c r="AY123" s="18" t="s">
        <v>143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80</v>
      </c>
      <c r="BK123" s="218">
        <f>ROUND(I123*H123,2)</f>
        <v>0</v>
      </c>
      <c r="BL123" s="18" t="s">
        <v>150</v>
      </c>
      <c r="BM123" s="217" t="s">
        <v>212</v>
      </c>
    </row>
    <row r="124" s="2" customFormat="1">
      <c r="A124" s="39"/>
      <c r="B124" s="40"/>
      <c r="C124" s="41"/>
      <c r="D124" s="219" t="s">
        <v>152</v>
      </c>
      <c r="E124" s="41"/>
      <c r="F124" s="220" t="s">
        <v>213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152</v>
      </c>
      <c r="AU124" s="18" t="s">
        <v>82</v>
      </c>
    </row>
    <row r="125" s="13" customFormat="1">
      <c r="A125" s="13"/>
      <c r="B125" s="224"/>
      <c r="C125" s="225"/>
      <c r="D125" s="226" t="s">
        <v>154</v>
      </c>
      <c r="E125" s="227" t="s">
        <v>19</v>
      </c>
      <c r="F125" s="228" t="s">
        <v>214</v>
      </c>
      <c r="G125" s="225"/>
      <c r="H125" s="229">
        <v>0.95399999999999996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154</v>
      </c>
      <c r="AU125" s="235" t="s">
        <v>82</v>
      </c>
      <c r="AV125" s="13" t="s">
        <v>82</v>
      </c>
      <c r="AW125" s="13" t="s">
        <v>33</v>
      </c>
      <c r="AX125" s="13" t="s">
        <v>80</v>
      </c>
      <c r="AY125" s="235" t="s">
        <v>143</v>
      </c>
    </row>
    <row r="126" s="2" customFormat="1" ht="24.15" customHeight="1">
      <c r="A126" s="39"/>
      <c r="B126" s="40"/>
      <c r="C126" s="206" t="s">
        <v>8</v>
      </c>
      <c r="D126" s="206" t="s">
        <v>145</v>
      </c>
      <c r="E126" s="207" t="s">
        <v>215</v>
      </c>
      <c r="F126" s="208" t="s">
        <v>216</v>
      </c>
      <c r="G126" s="209" t="s">
        <v>217</v>
      </c>
      <c r="H126" s="210">
        <v>1.8129999999999999</v>
      </c>
      <c r="I126" s="211"/>
      <c r="J126" s="212">
        <f>ROUND(I126*H126,2)</f>
        <v>0</v>
      </c>
      <c r="K126" s="208" t="s">
        <v>149</v>
      </c>
      <c r="L126" s="45"/>
      <c r="M126" s="213" t="s">
        <v>19</v>
      </c>
      <c r="N126" s="214" t="s">
        <v>43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150</v>
      </c>
      <c r="AT126" s="217" t="s">
        <v>145</v>
      </c>
      <c r="AU126" s="217" t="s">
        <v>82</v>
      </c>
      <c r="AY126" s="18" t="s">
        <v>143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80</v>
      </c>
      <c r="BK126" s="218">
        <f>ROUND(I126*H126,2)</f>
        <v>0</v>
      </c>
      <c r="BL126" s="18" t="s">
        <v>150</v>
      </c>
      <c r="BM126" s="217" t="s">
        <v>218</v>
      </c>
    </row>
    <row r="127" s="2" customFormat="1">
      <c r="A127" s="39"/>
      <c r="B127" s="40"/>
      <c r="C127" s="41"/>
      <c r="D127" s="219" t="s">
        <v>152</v>
      </c>
      <c r="E127" s="41"/>
      <c r="F127" s="220" t="s">
        <v>219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82</v>
      </c>
    </row>
    <row r="128" s="14" customFormat="1">
      <c r="A128" s="14"/>
      <c r="B128" s="236"/>
      <c r="C128" s="237"/>
      <c r="D128" s="226" t="s">
        <v>154</v>
      </c>
      <c r="E128" s="238" t="s">
        <v>19</v>
      </c>
      <c r="F128" s="239" t="s">
        <v>220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154</v>
      </c>
      <c r="AU128" s="245" t="s">
        <v>82</v>
      </c>
      <c r="AV128" s="14" t="s">
        <v>80</v>
      </c>
      <c r="AW128" s="14" t="s">
        <v>33</v>
      </c>
      <c r="AX128" s="14" t="s">
        <v>72</v>
      </c>
      <c r="AY128" s="245" t="s">
        <v>143</v>
      </c>
    </row>
    <row r="129" s="13" customFormat="1">
      <c r="A129" s="13"/>
      <c r="B129" s="224"/>
      <c r="C129" s="225"/>
      <c r="D129" s="226" t="s">
        <v>154</v>
      </c>
      <c r="E129" s="227" t="s">
        <v>19</v>
      </c>
      <c r="F129" s="228" t="s">
        <v>221</v>
      </c>
      <c r="G129" s="225"/>
      <c r="H129" s="229">
        <v>1.8129999999999999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154</v>
      </c>
      <c r="AU129" s="235" t="s">
        <v>82</v>
      </c>
      <c r="AV129" s="13" t="s">
        <v>82</v>
      </c>
      <c r="AW129" s="13" t="s">
        <v>33</v>
      </c>
      <c r="AX129" s="13" t="s">
        <v>80</v>
      </c>
      <c r="AY129" s="235" t="s">
        <v>143</v>
      </c>
    </row>
    <row r="130" s="2" customFormat="1" ht="24.15" customHeight="1">
      <c r="A130" s="39"/>
      <c r="B130" s="40"/>
      <c r="C130" s="206" t="s">
        <v>222</v>
      </c>
      <c r="D130" s="206" t="s">
        <v>145</v>
      </c>
      <c r="E130" s="207" t="s">
        <v>223</v>
      </c>
      <c r="F130" s="208" t="s">
        <v>224</v>
      </c>
      <c r="G130" s="209" t="s">
        <v>97</v>
      </c>
      <c r="H130" s="210">
        <v>1.5660000000000001</v>
      </c>
      <c r="I130" s="211"/>
      <c r="J130" s="212">
        <f>ROUND(I130*H130,2)</f>
        <v>0</v>
      </c>
      <c r="K130" s="208" t="s">
        <v>149</v>
      </c>
      <c r="L130" s="45"/>
      <c r="M130" s="213" t="s">
        <v>19</v>
      </c>
      <c r="N130" s="214" t="s">
        <v>43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150</v>
      </c>
      <c r="AT130" s="217" t="s">
        <v>145</v>
      </c>
      <c r="AU130" s="217" t="s">
        <v>82</v>
      </c>
      <c r="AY130" s="18" t="s">
        <v>143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80</v>
      </c>
      <c r="BK130" s="218">
        <f>ROUND(I130*H130,2)</f>
        <v>0</v>
      </c>
      <c r="BL130" s="18" t="s">
        <v>150</v>
      </c>
      <c r="BM130" s="217" t="s">
        <v>225</v>
      </c>
    </row>
    <row r="131" s="2" customFormat="1">
      <c r="A131" s="39"/>
      <c r="B131" s="40"/>
      <c r="C131" s="41"/>
      <c r="D131" s="219" t="s">
        <v>152</v>
      </c>
      <c r="E131" s="41"/>
      <c r="F131" s="220" t="s">
        <v>226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82</v>
      </c>
    </row>
    <row r="132" s="13" customFormat="1">
      <c r="A132" s="13"/>
      <c r="B132" s="224"/>
      <c r="C132" s="225"/>
      <c r="D132" s="226" t="s">
        <v>154</v>
      </c>
      <c r="E132" s="227" t="s">
        <v>19</v>
      </c>
      <c r="F132" s="228" t="s">
        <v>227</v>
      </c>
      <c r="G132" s="225"/>
      <c r="H132" s="229">
        <v>2.52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154</v>
      </c>
      <c r="AU132" s="235" t="s">
        <v>82</v>
      </c>
      <c r="AV132" s="13" t="s">
        <v>82</v>
      </c>
      <c r="AW132" s="13" t="s">
        <v>33</v>
      </c>
      <c r="AX132" s="13" t="s">
        <v>72</v>
      </c>
      <c r="AY132" s="235" t="s">
        <v>143</v>
      </c>
    </row>
    <row r="133" s="13" customFormat="1">
      <c r="A133" s="13"/>
      <c r="B133" s="224"/>
      <c r="C133" s="225"/>
      <c r="D133" s="226" t="s">
        <v>154</v>
      </c>
      <c r="E133" s="227" t="s">
        <v>19</v>
      </c>
      <c r="F133" s="228" t="s">
        <v>228</v>
      </c>
      <c r="G133" s="225"/>
      <c r="H133" s="229">
        <v>-0.95399999999999996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154</v>
      </c>
      <c r="AU133" s="235" t="s">
        <v>82</v>
      </c>
      <c r="AV133" s="13" t="s">
        <v>82</v>
      </c>
      <c r="AW133" s="13" t="s">
        <v>33</v>
      </c>
      <c r="AX133" s="13" t="s">
        <v>72</v>
      </c>
      <c r="AY133" s="235" t="s">
        <v>143</v>
      </c>
    </row>
    <row r="134" s="15" customFormat="1">
      <c r="A134" s="15"/>
      <c r="B134" s="246"/>
      <c r="C134" s="247"/>
      <c r="D134" s="226" t="s">
        <v>154</v>
      </c>
      <c r="E134" s="248" t="s">
        <v>100</v>
      </c>
      <c r="F134" s="249" t="s">
        <v>186</v>
      </c>
      <c r="G134" s="247"/>
      <c r="H134" s="250">
        <v>1.5660000000000001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154</v>
      </c>
      <c r="AU134" s="256" t="s">
        <v>82</v>
      </c>
      <c r="AV134" s="15" t="s">
        <v>150</v>
      </c>
      <c r="AW134" s="15" t="s">
        <v>33</v>
      </c>
      <c r="AX134" s="15" t="s">
        <v>80</v>
      </c>
      <c r="AY134" s="256" t="s">
        <v>143</v>
      </c>
    </row>
    <row r="135" s="2" customFormat="1" ht="37.8" customHeight="1">
      <c r="A135" s="39"/>
      <c r="B135" s="40"/>
      <c r="C135" s="206" t="s">
        <v>229</v>
      </c>
      <c r="D135" s="206" t="s">
        <v>145</v>
      </c>
      <c r="E135" s="207" t="s">
        <v>230</v>
      </c>
      <c r="F135" s="208" t="s">
        <v>231</v>
      </c>
      <c r="G135" s="209" t="s">
        <v>97</v>
      </c>
      <c r="H135" s="210">
        <v>0.71999999999999997</v>
      </c>
      <c r="I135" s="211"/>
      <c r="J135" s="212">
        <f>ROUND(I135*H135,2)</f>
        <v>0</v>
      </c>
      <c r="K135" s="208" t="s">
        <v>149</v>
      </c>
      <c r="L135" s="45"/>
      <c r="M135" s="213" t="s">
        <v>19</v>
      </c>
      <c r="N135" s="214" t="s">
        <v>43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150</v>
      </c>
      <c r="AT135" s="217" t="s">
        <v>145</v>
      </c>
      <c r="AU135" s="217" t="s">
        <v>82</v>
      </c>
      <c r="AY135" s="18" t="s">
        <v>143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80</v>
      </c>
      <c r="BK135" s="218">
        <f>ROUND(I135*H135,2)</f>
        <v>0</v>
      </c>
      <c r="BL135" s="18" t="s">
        <v>150</v>
      </c>
      <c r="BM135" s="217" t="s">
        <v>232</v>
      </c>
    </row>
    <row r="136" s="2" customFormat="1">
      <c r="A136" s="39"/>
      <c r="B136" s="40"/>
      <c r="C136" s="41"/>
      <c r="D136" s="219" t="s">
        <v>152</v>
      </c>
      <c r="E136" s="41"/>
      <c r="F136" s="220" t="s">
        <v>233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152</v>
      </c>
      <c r="AU136" s="18" t="s">
        <v>82</v>
      </c>
    </row>
    <row r="137" s="13" customFormat="1">
      <c r="A137" s="13"/>
      <c r="B137" s="224"/>
      <c r="C137" s="225"/>
      <c r="D137" s="226" t="s">
        <v>154</v>
      </c>
      <c r="E137" s="227" t="s">
        <v>19</v>
      </c>
      <c r="F137" s="228" t="s">
        <v>234</v>
      </c>
      <c r="G137" s="225"/>
      <c r="H137" s="229">
        <v>0.71999999999999997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154</v>
      </c>
      <c r="AU137" s="235" t="s">
        <v>82</v>
      </c>
      <c r="AV137" s="13" t="s">
        <v>82</v>
      </c>
      <c r="AW137" s="13" t="s">
        <v>33</v>
      </c>
      <c r="AX137" s="13" t="s">
        <v>72</v>
      </c>
      <c r="AY137" s="235" t="s">
        <v>143</v>
      </c>
    </row>
    <row r="138" s="15" customFormat="1">
      <c r="A138" s="15"/>
      <c r="B138" s="246"/>
      <c r="C138" s="247"/>
      <c r="D138" s="226" t="s">
        <v>154</v>
      </c>
      <c r="E138" s="248" t="s">
        <v>103</v>
      </c>
      <c r="F138" s="249" t="s">
        <v>186</v>
      </c>
      <c r="G138" s="247"/>
      <c r="H138" s="250">
        <v>0.71999999999999997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154</v>
      </c>
      <c r="AU138" s="256" t="s">
        <v>82</v>
      </c>
      <c r="AV138" s="15" t="s">
        <v>150</v>
      </c>
      <c r="AW138" s="15" t="s">
        <v>33</v>
      </c>
      <c r="AX138" s="15" t="s">
        <v>80</v>
      </c>
      <c r="AY138" s="256" t="s">
        <v>143</v>
      </c>
    </row>
    <row r="139" s="2" customFormat="1" ht="16.5" customHeight="1">
      <c r="A139" s="39"/>
      <c r="B139" s="40"/>
      <c r="C139" s="257" t="s">
        <v>235</v>
      </c>
      <c r="D139" s="257" t="s">
        <v>236</v>
      </c>
      <c r="E139" s="258" t="s">
        <v>237</v>
      </c>
      <c r="F139" s="259" t="s">
        <v>238</v>
      </c>
      <c r="G139" s="260" t="s">
        <v>217</v>
      </c>
      <c r="H139" s="261">
        <v>1.296</v>
      </c>
      <c r="I139" s="262"/>
      <c r="J139" s="263">
        <f>ROUND(I139*H139,2)</f>
        <v>0</v>
      </c>
      <c r="K139" s="259" t="s">
        <v>149</v>
      </c>
      <c r="L139" s="264"/>
      <c r="M139" s="265" t="s">
        <v>19</v>
      </c>
      <c r="N139" s="266" t="s">
        <v>43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193</v>
      </c>
      <c r="AT139" s="217" t="s">
        <v>236</v>
      </c>
      <c r="AU139" s="217" t="s">
        <v>82</v>
      </c>
      <c r="AY139" s="18" t="s">
        <v>143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80</v>
      </c>
      <c r="BK139" s="218">
        <f>ROUND(I139*H139,2)</f>
        <v>0</v>
      </c>
      <c r="BL139" s="18" t="s">
        <v>150</v>
      </c>
      <c r="BM139" s="217" t="s">
        <v>239</v>
      </c>
    </row>
    <row r="140" s="13" customFormat="1">
      <c r="A140" s="13"/>
      <c r="B140" s="224"/>
      <c r="C140" s="225"/>
      <c r="D140" s="226" t="s">
        <v>154</v>
      </c>
      <c r="E140" s="225"/>
      <c r="F140" s="228" t="s">
        <v>240</v>
      </c>
      <c r="G140" s="225"/>
      <c r="H140" s="229">
        <v>1.296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154</v>
      </c>
      <c r="AU140" s="235" t="s">
        <v>82</v>
      </c>
      <c r="AV140" s="13" t="s">
        <v>82</v>
      </c>
      <c r="AW140" s="13" t="s">
        <v>4</v>
      </c>
      <c r="AX140" s="13" t="s">
        <v>80</v>
      </c>
      <c r="AY140" s="235" t="s">
        <v>143</v>
      </c>
    </row>
    <row r="141" s="12" customFormat="1" ht="22.8" customHeight="1">
      <c r="A141" s="12"/>
      <c r="B141" s="190"/>
      <c r="C141" s="191"/>
      <c r="D141" s="192" t="s">
        <v>71</v>
      </c>
      <c r="E141" s="204" t="s">
        <v>150</v>
      </c>
      <c r="F141" s="204" t="s">
        <v>241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SUM(P142:P154)</f>
        <v>0</v>
      </c>
      <c r="Q141" s="198"/>
      <c r="R141" s="199">
        <f>SUM(R142:R154)</f>
        <v>0.0095616</v>
      </c>
      <c r="S141" s="198"/>
      <c r="T141" s="200">
        <f>SUM(T142:T154)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80</v>
      </c>
      <c r="AT141" s="202" t="s">
        <v>71</v>
      </c>
      <c r="AU141" s="202" t="s">
        <v>80</v>
      </c>
      <c r="AY141" s="201" t="s">
        <v>143</v>
      </c>
      <c r="BK141" s="203">
        <f>SUM(BK142:BK154)</f>
        <v>0</v>
      </c>
    </row>
    <row r="142" s="2" customFormat="1" ht="21.75" customHeight="1">
      <c r="A142" s="39"/>
      <c r="B142" s="40"/>
      <c r="C142" s="206" t="s">
        <v>242</v>
      </c>
      <c r="D142" s="206" t="s">
        <v>145</v>
      </c>
      <c r="E142" s="207" t="s">
        <v>243</v>
      </c>
      <c r="F142" s="208" t="s">
        <v>244</v>
      </c>
      <c r="G142" s="209" t="s">
        <v>97</v>
      </c>
      <c r="H142" s="210">
        <v>0.17999999999999999</v>
      </c>
      <c r="I142" s="211"/>
      <c r="J142" s="212">
        <f>ROUND(I142*H142,2)</f>
        <v>0</v>
      </c>
      <c r="K142" s="208" t="s">
        <v>149</v>
      </c>
      <c r="L142" s="45"/>
      <c r="M142" s="213" t="s">
        <v>19</v>
      </c>
      <c r="N142" s="214" t="s">
        <v>43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150</v>
      </c>
      <c r="AT142" s="217" t="s">
        <v>145</v>
      </c>
      <c r="AU142" s="217" t="s">
        <v>82</v>
      </c>
      <c r="AY142" s="18" t="s">
        <v>143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80</v>
      </c>
      <c r="BK142" s="218">
        <f>ROUND(I142*H142,2)</f>
        <v>0</v>
      </c>
      <c r="BL142" s="18" t="s">
        <v>150</v>
      </c>
      <c r="BM142" s="217" t="s">
        <v>245</v>
      </c>
    </row>
    <row r="143" s="2" customFormat="1">
      <c r="A143" s="39"/>
      <c r="B143" s="40"/>
      <c r="C143" s="41"/>
      <c r="D143" s="219" t="s">
        <v>152</v>
      </c>
      <c r="E143" s="41"/>
      <c r="F143" s="220" t="s">
        <v>246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82</v>
      </c>
    </row>
    <row r="144" s="13" customFormat="1">
      <c r="A144" s="13"/>
      <c r="B144" s="224"/>
      <c r="C144" s="225"/>
      <c r="D144" s="226" t="s">
        <v>154</v>
      </c>
      <c r="E144" s="227" t="s">
        <v>19</v>
      </c>
      <c r="F144" s="228" t="s">
        <v>247</v>
      </c>
      <c r="G144" s="225"/>
      <c r="H144" s="229">
        <v>0.17999999999999999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154</v>
      </c>
      <c r="AU144" s="235" t="s">
        <v>82</v>
      </c>
      <c r="AV144" s="13" t="s">
        <v>82</v>
      </c>
      <c r="AW144" s="13" t="s">
        <v>33</v>
      </c>
      <c r="AX144" s="13" t="s">
        <v>72</v>
      </c>
      <c r="AY144" s="235" t="s">
        <v>143</v>
      </c>
    </row>
    <row r="145" s="15" customFormat="1">
      <c r="A145" s="15"/>
      <c r="B145" s="246"/>
      <c r="C145" s="247"/>
      <c r="D145" s="226" t="s">
        <v>154</v>
      </c>
      <c r="E145" s="248" t="s">
        <v>106</v>
      </c>
      <c r="F145" s="249" t="s">
        <v>186</v>
      </c>
      <c r="G145" s="247"/>
      <c r="H145" s="250">
        <v>0.17999999999999999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154</v>
      </c>
      <c r="AU145" s="256" t="s">
        <v>82</v>
      </c>
      <c r="AV145" s="15" t="s">
        <v>150</v>
      </c>
      <c r="AW145" s="15" t="s">
        <v>33</v>
      </c>
      <c r="AX145" s="15" t="s">
        <v>80</v>
      </c>
      <c r="AY145" s="256" t="s">
        <v>143</v>
      </c>
    </row>
    <row r="146" s="2" customFormat="1" ht="24.15" customHeight="1">
      <c r="A146" s="39"/>
      <c r="B146" s="40"/>
      <c r="C146" s="206" t="s">
        <v>248</v>
      </c>
      <c r="D146" s="206" t="s">
        <v>145</v>
      </c>
      <c r="E146" s="207" t="s">
        <v>249</v>
      </c>
      <c r="F146" s="208" t="s">
        <v>250</v>
      </c>
      <c r="G146" s="209" t="s">
        <v>97</v>
      </c>
      <c r="H146" s="210">
        <v>0.053999999999999999</v>
      </c>
      <c r="I146" s="211"/>
      <c r="J146" s="212">
        <f>ROUND(I146*H146,2)</f>
        <v>0</v>
      </c>
      <c r="K146" s="208" t="s">
        <v>149</v>
      </c>
      <c r="L146" s="45"/>
      <c r="M146" s="213" t="s">
        <v>19</v>
      </c>
      <c r="N146" s="214" t="s">
        <v>43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150</v>
      </c>
      <c r="AT146" s="217" t="s">
        <v>145</v>
      </c>
      <c r="AU146" s="217" t="s">
        <v>82</v>
      </c>
      <c r="AY146" s="18" t="s">
        <v>143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80</v>
      </c>
      <c r="BK146" s="218">
        <f>ROUND(I146*H146,2)</f>
        <v>0</v>
      </c>
      <c r="BL146" s="18" t="s">
        <v>150</v>
      </c>
      <c r="BM146" s="217" t="s">
        <v>251</v>
      </c>
    </row>
    <row r="147" s="2" customFormat="1">
      <c r="A147" s="39"/>
      <c r="B147" s="40"/>
      <c r="C147" s="41"/>
      <c r="D147" s="219" t="s">
        <v>152</v>
      </c>
      <c r="E147" s="41"/>
      <c r="F147" s="220" t="s">
        <v>252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82</v>
      </c>
    </row>
    <row r="148" s="13" customFormat="1">
      <c r="A148" s="13"/>
      <c r="B148" s="224"/>
      <c r="C148" s="225"/>
      <c r="D148" s="226" t="s">
        <v>154</v>
      </c>
      <c r="E148" s="227" t="s">
        <v>19</v>
      </c>
      <c r="F148" s="228" t="s">
        <v>253</v>
      </c>
      <c r="G148" s="225"/>
      <c r="H148" s="229">
        <v>0.053999999999999999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154</v>
      </c>
      <c r="AU148" s="235" t="s">
        <v>82</v>
      </c>
      <c r="AV148" s="13" t="s">
        <v>82</v>
      </c>
      <c r="AW148" s="13" t="s">
        <v>33</v>
      </c>
      <c r="AX148" s="13" t="s">
        <v>72</v>
      </c>
      <c r="AY148" s="235" t="s">
        <v>143</v>
      </c>
    </row>
    <row r="149" s="15" customFormat="1">
      <c r="A149" s="15"/>
      <c r="B149" s="246"/>
      <c r="C149" s="247"/>
      <c r="D149" s="226" t="s">
        <v>154</v>
      </c>
      <c r="E149" s="248" t="s">
        <v>112</v>
      </c>
      <c r="F149" s="249" t="s">
        <v>186</v>
      </c>
      <c r="G149" s="247"/>
      <c r="H149" s="250">
        <v>0.053999999999999999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154</v>
      </c>
      <c r="AU149" s="256" t="s">
        <v>82</v>
      </c>
      <c r="AV149" s="15" t="s">
        <v>150</v>
      </c>
      <c r="AW149" s="15" t="s">
        <v>33</v>
      </c>
      <c r="AX149" s="15" t="s">
        <v>80</v>
      </c>
      <c r="AY149" s="256" t="s">
        <v>143</v>
      </c>
    </row>
    <row r="150" s="2" customFormat="1" ht="16.5" customHeight="1">
      <c r="A150" s="39"/>
      <c r="B150" s="40"/>
      <c r="C150" s="206" t="s">
        <v>254</v>
      </c>
      <c r="D150" s="206" t="s">
        <v>145</v>
      </c>
      <c r="E150" s="207" t="s">
        <v>255</v>
      </c>
      <c r="F150" s="208" t="s">
        <v>256</v>
      </c>
      <c r="G150" s="209" t="s">
        <v>148</v>
      </c>
      <c r="H150" s="210">
        <v>0.71999999999999997</v>
      </c>
      <c r="I150" s="211"/>
      <c r="J150" s="212">
        <f>ROUND(I150*H150,2)</f>
        <v>0</v>
      </c>
      <c r="K150" s="208" t="s">
        <v>149</v>
      </c>
      <c r="L150" s="45"/>
      <c r="M150" s="213" t="s">
        <v>19</v>
      </c>
      <c r="N150" s="214" t="s">
        <v>43</v>
      </c>
      <c r="O150" s="85"/>
      <c r="P150" s="215">
        <f>O150*H150</f>
        <v>0</v>
      </c>
      <c r="Q150" s="215">
        <v>0.01328</v>
      </c>
      <c r="R150" s="215">
        <f>Q150*H150</f>
        <v>0.0095616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150</v>
      </c>
      <c r="AT150" s="217" t="s">
        <v>145</v>
      </c>
      <c r="AU150" s="217" t="s">
        <v>82</v>
      </c>
      <c r="AY150" s="18" t="s">
        <v>143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80</v>
      </c>
      <c r="BK150" s="218">
        <f>ROUND(I150*H150,2)</f>
        <v>0</v>
      </c>
      <c r="BL150" s="18" t="s">
        <v>150</v>
      </c>
      <c r="BM150" s="217" t="s">
        <v>257</v>
      </c>
    </row>
    <row r="151" s="2" customFormat="1">
      <c r="A151" s="39"/>
      <c r="B151" s="40"/>
      <c r="C151" s="41"/>
      <c r="D151" s="219" t="s">
        <v>152</v>
      </c>
      <c r="E151" s="41"/>
      <c r="F151" s="220" t="s">
        <v>258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82</v>
      </c>
    </row>
    <row r="152" s="13" customFormat="1">
      <c r="A152" s="13"/>
      <c r="B152" s="224"/>
      <c r="C152" s="225"/>
      <c r="D152" s="226" t="s">
        <v>154</v>
      </c>
      <c r="E152" s="227" t="s">
        <v>19</v>
      </c>
      <c r="F152" s="228" t="s">
        <v>259</v>
      </c>
      <c r="G152" s="225"/>
      <c r="H152" s="229">
        <v>0.71999999999999997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154</v>
      </c>
      <c r="AU152" s="235" t="s">
        <v>82</v>
      </c>
      <c r="AV152" s="13" t="s">
        <v>82</v>
      </c>
      <c r="AW152" s="13" t="s">
        <v>33</v>
      </c>
      <c r="AX152" s="13" t="s">
        <v>80</v>
      </c>
      <c r="AY152" s="235" t="s">
        <v>143</v>
      </c>
    </row>
    <row r="153" s="2" customFormat="1" ht="16.5" customHeight="1">
      <c r="A153" s="39"/>
      <c r="B153" s="40"/>
      <c r="C153" s="206" t="s">
        <v>260</v>
      </c>
      <c r="D153" s="206" t="s">
        <v>145</v>
      </c>
      <c r="E153" s="207" t="s">
        <v>261</v>
      </c>
      <c r="F153" s="208" t="s">
        <v>262</v>
      </c>
      <c r="G153" s="209" t="s">
        <v>148</v>
      </c>
      <c r="H153" s="210">
        <v>0.71999999999999997</v>
      </c>
      <c r="I153" s="211"/>
      <c r="J153" s="212">
        <f>ROUND(I153*H153,2)</f>
        <v>0</v>
      </c>
      <c r="K153" s="208" t="s">
        <v>149</v>
      </c>
      <c r="L153" s="45"/>
      <c r="M153" s="213" t="s">
        <v>19</v>
      </c>
      <c r="N153" s="214" t="s">
        <v>43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150</v>
      </c>
      <c r="AT153" s="217" t="s">
        <v>145</v>
      </c>
      <c r="AU153" s="217" t="s">
        <v>82</v>
      </c>
      <c r="AY153" s="18" t="s">
        <v>143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80</v>
      </c>
      <c r="BK153" s="218">
        <f>ROUND(I153*H153,2)</f>
        <v>0</v>
      </c>
      <c r="BL153" s="18" t="s">
        <v>150</v>
      </c>
      <c r="BM153" s="217" t="s">
        <v>263</v>
      </c>
    </row>
    <row r="154" s="2" customFormat="1">
      <c r="A154" s="39"/>
      <c r="B154" s="40"/>
      <c r="C154" s="41"/>
      <c r="D154" s="219" t="s">
        <v>152</v>
      </c>
      <c r="E154" s="41"/>
      <c r="F154" s="220" t="s">
        <v>264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82</v>
      </c>
    </row>
    <row r="155" s="12" customFormat="1" ht="22.8" customHeight="1">
      <c r="A155" s="12"/>
      <c r="B155" s="190"/>
      <c r="C155" s="191"/>
      <c r="D155" s="192" t="s">
        <v>71</v>
      </c>
      <c r="E155" s="204" t="s">
        <v>172</v>
      </c>
      <c r="F155" s="204" t="s">
        <v>265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SUM(P156:P170)</f>
        <v>0</v>
      </c>
      <c r="Q155" s="198"/>
      <c r="R155" s="199">
        <f>SUM(R156:R170)</f>
        <v>0</v>
      </c>
      <c r="S155" s="198"/>
      <c r="T155" s="200">
        <f>SUM(T156:T170)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80</v>
      </c>
      <c r="AT155" s="202" t="s">
        <v>71</v>
      </c>
      <c r="AU155" s="202" t="s">
        <v>80</v>
      </c>
      <c r="AY155" s="201" t="s">
        <v>143</v>
      </c>
      <c r="BK155" s="203">
        <f>SUM(BK156:BK170)</f>
        <v>0</v>
      </c>
    </row>
    <row r="156" s="2" customFormat="1" ht="21.75" customHeight="1">
      <c r="A156" s="39"/>
      <c r="B156" s="40"/>
      <c r="C156" s="206" t="s">
        <v>266</v>
      </c>
      <c r="D156" s="206" t="s">
        <v>145</v>
      </c>
      <c r="E156" s="207" t="s">
        <v>267</v>
      </c>
      <c r="F156" s="208" t="s">
        <v>268</v>
      </c>
      <c r="G156" s="209" t="s">
        <v>148</v>
      </c>
      <c r="H156" s="210">
        <v>1.8</v>
      </c>
      <c r="I156" s="211"/>
      <c r="J156" s="212">
        <f>ROUND(I156*H156,2)</f>
        <v>0</v>
      </c>
      <c r="K156" s="208" t="s">
        <v>149</v>
      </c>
      <c r="L156" s="45"/>
      <c r="M156" s="213" t="s">
        <v>19</v>
      </c>
      <c r="N156" s="214" t="s">
        <v>43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150</v>
      </c>
      <c r="AT156" s="217" t="s">
        <v>145</v>
      </c>
      <c r="AU156" s="217" t="s">
        <v>82</v>
      </c>
      <c r="AY156" s="18" t="s">
        <v>143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80</v>
      </c>
      <c r="BK156" s="218">
        <f>ROUND(I156*H156,2)</f>
        <v>0</v>
      </c>
      <c r="BL156" s="18" t="s">
        <v>150</v>
      </c>
      <c r="BM156" s="217" t="s">
        <v>269</v>
      </c>
    </row>
    <row r="157" s="2" customFormat="1">
      <c r="A157" s="39"/>
      <c r="B157" s="40"/>
      <c r="C157" s="41"/>
      <c r="D157" s="219" t="s">
        <v>152</v>
      </c>
      <c r="E157" s="41"/>
      <c r="F157" s="220" t="s">
        <v>270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152</v>
      </c>
      <c r="AU157" s="18" t="s">
        <v>82</v>
      </c>
    </row>
    <row r="158" s="13" customFormat="1">
      <c r="A158" s="13"/>
      <c r="B158" s="224"/>
      <c r="C158" s="225"/>
      <c r="D158" s="226" t="s">
        <v>154</v>
      </c>
      <c r="E158" s="227" t="s">
        <v>19</v>
      </c>
      <c r="F158" s="228" t="s">
        <v>155</v>
      </c>
      <c r="G158" s="225"/>
      <c r="H158" s="229">
        <v>1.8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154</v>
      </c>
      <c r="AU158" s="235" t="s">
        <v>82</v>
      </c>
      <c r="AV158" s="13" t="s">
        <v>82</v>
      </c>
      <c r="AW158" s="13" t="s">
        <v>33</v>
      </c>
      <c r="AX158" s="13" t="s">
        <v>80</v>
      </c>
      <c r="AY158" s="235" t="s">
        <v>143</v>
      </c>
    </row>
    <row r="159" s="2" customFormat="1" ht="16.5" customHeight="1">
      <c r="A159" s="39"/>
      <c r="B159" s="40"/>
      <c r="C159" s="206" t="s">
        <v>7</v>
      </c>
      <c r="D159" s="206" t="s">
        <v>145</v>
      </c>
      <c r="E159" s="207" t="s">
        <v>271</v>
      </c>
      <c r="F159" s="208" t="s">
        <v>272</v>
      </c>
      <c r="G159" s="209" t="s">
        <v>148</v>
      </c>
      <c r="H159" s="210">
        <v>2.7999999999999998</v>
      </c>
      <c r="I159" s="211"/>
      <c r="J159" s="212">
        <f>ROUND(I159*H159,2)</f>
        <v>0</v>
      </c>
      <c r="K159" s="208" t="s">
        <v>149</v>
      </c>
      <c r="L159" s="45"/>
      <c r="M159" s="213" t="s">
        <v>19</v>
      </c>
      <c r="N159" s="214" t="s">
        <v>43</v>
      </c>
      <c r="O159" s="85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7" t="s">
        <v>150</v>
      </c>
      <c r="AT159" s="217" t="s">
        <v>145</v>
      </c>
      <c r="AU159" s="217" t="s">
        <v>82</v>
      </c>
      <c r="AY159" s="18" t="s">
        <v>143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80</v>
      </c>
      <c r="BK159" s="218">
        <f>ROUND(I159*H159,2)</f>
        <v>0</v>
      </c>
      <c r="BL159" s="18" t="s">
        <v>150</v>
      </c>
      <c r="BM159" s="217" t="s">
        <v>273</v>
      </c>
    </row>
    <row r="160" s="2" customFormat="1">
      <c r="A160" s="39"/>
      <c r="B160" s="40"/>
      <c r="C160" s="41"/>
      <c r="D160" s="219" t="s">
        <v>152</v>
      </c>
      <c r="E160" s="41"/>
      <c r="F160" s="220" t="s">
        <v>274</v>
      </c>
      <c r="G160" s="41"/>
      <c r="H160" s="41"/>
      <c r="I160" s="221"/>
      <c r="J160" s="41"/>
      <c r="K160" s="41"/>
      <c r="L160" s="45"/>
      <c r="M160" s="222"/>
      <c r="N160" s="22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152</v>
      </c>
      <c r="AU160" s="18" t="s">
        <v>82</v>
      </c>
    </row>
    <row r="161" s="13" customFormat="1">
      <c r="A161" s="13"/>
      <c r="B161" s="224"/>
      <c r="C161" s="225"/>
      <c r="D161" s="226" t="s">
        <v>154</v>
      </c>
      <c r="E161" s="227" t="s">
        <v>19</v>
      </c>
      <c r="F161" s="228" t="s">
        <v>275</v>
      </c>
      <c r="G161" s="225"/>
      <c r="H161" s="229">
        <v>2.7999999999999998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154</v>
      </c>
      <c r="AU161" s="235" t="s">
        <v>82</v>
      </c>
      <c r="AV161" s="13" t="s">
        <v>82</v>
      </c>
      <c r="AW161" s="13" t="s">
        <v>33</v>
      </c>
      <c r="AX161" s="13" t="s">
        <v>80</v>
      </c>
      <c r="AY161" s="235" t="s">
        <v>143</v>
      </c>
    </row>
    <row r="162" s="2" customFormat="1" ht="16.5" customHeight="1">
      <c r="A162" s="39"/>
      <c r="B162" s="40"/>
      <c r="C162" s="206" t="s">
        <v>276</v>
      </c>
      <c r="D162" s="206" t="s">
        <v>145</v>
      </c>
      <c r="E162" s="207" t="s">
        <v>277</v>
      </c>
      <c r="F162" s="208" t="s">
        <v>278</v>
      </c>
      <c r="G162" s="209" t="s">
        <v>148</v>
      </c>
      <c r="H162" s="210">
        <v>2.7999999999999998</v>
      </c>
      <c r="I162" s="211"/>
      <c r="J162" s="212">
        <f>ROUND(I162*H162,2)</f>
        <v>0</v>
      </c>
      <c r="K162" s="208" t="s">
        <v>149</v>
      </c>
      <c r="L162" s="45"/>
      <c r="M162" s="213" t="s">
        <v>19</v>
      </c>
      <c r="N162" s="214" t="s">
        <v>43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150</v>
      </c>
      <c r="AT162" s="217" t="s">
        <v>145</v>
      </c>
      <c r="AU162" s="217" t="s">
        <v>82</v>
      </c>
      <c r="AY162" s="18" t="s">
        <v>143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80</v>
      </c>
      <c r="BK162" s="218">
        <f>ROUND(I162*H162,2)</f>
        <v>0</v>
      </c>
      <c r="BL162" s="18" t="s">
        <v>150</v>
      </c>
      <c r="BM162" s="217" t="s">
        <v>279</v>
      </c>
    </row>
    <row r="163" s="2" customFormat="1">
      <c r="A163" s="39"/>
      <c r="B163" s="40"/>
      <c r="C163" s="41"/>
      <c r="D163" s="219" t="s">
        <v>152</v>
      </c>
      <c r="E163" s="41"/>
      <c r="F163" s="220" t="s">
        <v>280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82</v>
      </c>
    </row>
    <row r="164" s="13" customFormat="1">
      <c r="A164" s="13"/>
      <c r="B164" s="224"/>
      <c r="C164" s="225"/>
      <c r="D164" s="226" t="s">
        <v>154</v>
      </c>
      <c r="E164" s="227" t="s">
        <v>19</v>
      </c>
      <c r="F164" s="228" t="s">
        <v>275</v>
      </c>
      <c r="G164" s="225"/>
      <c r="H164" s="229">
        <v>2.7999999999999998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154</v>
      </c>
      <c r="AU164" s="235" t="s">
        <v>82</v>
      </c>
      <c r="AV164" s="13" t="s">
        <v>82</v>
      </c>
      <c r="AW164" s="13" t="s">
        <v>33</v>
      </c>
      <c r="AX164" s="13" t="s">
        <v>80</v>
      </c>
      <c r="AY164" s="235" t="s">
        <v>143</v>
      </c>
    </row>
    <row r="165" s="2" customFormat="1" ht="24.15" customHeight="1">
      <c r="A165" s="39"/>
      <c r="B165" s="40"/>
      <c r="C165" s="206" t="s">
        <v>281</v>
      </c>
      <c r="D165" s="206" t="s">
        <v>145</v>
      </c>
      <c r="E165" s="207" t="s">
        <v>282</v>
      </c>
      <c r="F165" s="208" t="s">
        <v>283</v>
      </c>
      <c r="G165" s="209" t="s">
        <v>148</v>
      </c>
      <c r="H165" s="210">
        <v>2.7999999999999998</v>
      </c>
      <c r="I165" s="211"/>
      <c r="J165" s="212">
        <f>ROUND(I165*H165,2)</f>
        <v>0</v>
      </c>
      <c r="K165" s="208" t="s">
        <v>149</v>
      </c>
      <c r="L165" s="45"/>
      <c r="M165" s="213" t="s">
        <v>19</v>
      </c>
      <c r="N165" s="214" t="s">
        <v>43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150</v>
      </c>
      <c r="AT165" s="217" t="s">
        <v>145</v>
      </c>
      <c r="AU165" s="217" t="s">
        <v>82</v>
      </c>
      <c r="AY165" s="18" t="s">
        <v>143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80</v>
      </c>
      <c r="BK165" s="218">
        <f>ROUND(I165*H165,2)</f>
        <v>0</v>
      </c>
      <c r="BL165" s="18" t="s">
        <v>150</v>
      </c>
      <c r="BM165" s="217" t="s">
        <v>284</v>
      </c>
    </row>
    <row r="166" s="2" customFormat="1">
      <c r="A166" s="39"/>
      <c r="B166" s="40"/>
      <c r="C166" s="41"/>
      <c r="D166" s="219" t="s">
        <v>152</v>
      </c>
      <c r="E166" s="41"/>
      <c r="F166" s="220" t="s">
        <v>285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152</v>
      </c>
      <c r="AU166" s="18" t="s">
        <v>82</v>
      </c>
    </row>
    <row r="167" s="13" customFormat="1">
      <c r="A167" s="13"/>
      <c r="B167" s="224"/>
      <c r="C167" s="225"/>
      <c r="D167" s="226" t="s">
        <v>154</v>
      </c>
      <c r="E167" s="227" t="s">
        <v>19</v>
      </c>
      <c r="F167" s="228" t="s">
        <v>275</v>
      </c>
      <c r="G167" s="225"/>
      <c r="H167" s="229">
        <v>2.7999999999999998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154</v>
      </c>
      <c r="AU167" s="235" t="s">
        <v>82</v>
      </c>
      <c r="AV167" s="13" t="s">
        <v>82</v>
      </c>
      <c r="AW167" s="13" t="s">
        <v>33</v>
      </c>
      <c r="AX167" s="13" t="s">
        <v>80</v>
      </c>
      <c r="AY167" s="235" t="s">
        <v>143</v>
      </c>
    </row>
    <row r="168" s="2" customFormat="1" ht="24.15" customHeight="1">
      <c r="A168" s="39"/>
      <c r="B168" s="40"/>
      <c r="C168" s="206" t="s">
        <v>286</v>
      </c>
      <c r="D168" s="206" t="s">
        <v>145</v>
      </c>
      <c r="E168" s="207" t="s">
        <v>287</v>
      </c>
      <c r="F168" s="208" t="s">
        <v>288</v>
      </c>
      <c r="G168" s="209" t="s">
        <v>148</v>
      </c>
      <c r="H168" s="210">
        <v>2.7999999999999998</v>
      </c>
      <c r="I168" s="211"/>
      <c r="J168" s="212">
        <f>ROUND(I168*H168,2)</f>
        <v>0</v>
      </c>
      <c r="K168" s="208" t="s">
        <v>149</v>
      </c>
      <c r="L168" s="45"/>
      <c r="M168" s="213" t="s">
        <v>19</v>
      </c>
      <c r="N168" s="214" t="s">
        <v>43</v>
      </c>
      <c r="O168" s="85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150</v>
      </c>
      <c r="AT168" s="217" t="s">
        <v>145</v>
      </c>
      <c r="AU168" s="217" t="s">
        <v>82</v>
      </c>
      <c r="AY168" s="18" t="s">
        <v>143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80</v>
      </c>
      <c r="BK168" s="218">
        <f>ROUND(I168*H168,2)</f>
        <v>0</v>
      </c>
      <c r="BL168" s="18" t="s">
        <v>150</v>
      </c>
      <c r="BM168" s="217" t="s">
        <v>289</v>
      </c>
    </row>
    <row r="169" s="2" customFormat="1">
      <c r="A169" s="39"/>
      <c r="B169" s="40"/>
      <c r="C169" s="41"/>
      <c r="D169" s="219" t="s">
        <v>152</v>
      </c>
      <c r="E169" s="41"/>
      <c r="F169" s="220" t="s">
        <v>290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82</v>
      </c>
    </row>
    <row r="170" s="13" customFormat="1">
      <c r="A170" s="13"/>
      <c r="B170" s="224"/>
      <c r="C170" s="225"/>
      <c r="D170" s="226" t="s">
        <v>154</v>
      </c>
      <c r="E170" s="227" t="s">
        <v>19</v>
      </c>
      <c r="F170" s="228" t="s">
        <v>275</v>
      </c>
      <c r="G170" s="225"/>
      <c r="H170" s="229">
        <v>2.7999999999999998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154</v>
      </c>
      <c r="AU170" s="235" t="s">
        <v>82</v>
      </c>
      <c r="AV170" s="13" t="s">
        <v>82</v>
      </c>
      <c r="AW170" s="13" t="s">
        <v>33</v>
      </c>
      <c r="AX170" s="13" t="s">
        <v>80</v>
      </c>
      <c r="AY170" s="235" t="s">
        <v>143</v>
      </c>
    </row>
    <row r="171" s="12" customFormat="1" ht="22.8" customHeight="1">
      <c r="A171" s="12"/>
      <c r="B171" s="190"/>
      <c r="C171" s="191"/>
      <c r="D171" s="192" t="s">
        <v>71</v>
      </c>
      <c r="E171" s="204" t="s">
        <v>193</v>
      </c>
      <c r="F171" s="204" t="s">
        <v>291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SUM(P172:P225)</f>
        <v>0</v>
      </c>
      <c r="Q171" s="198"/>
      <c r="R171" s="199">
        <f>SUM(R172:R225)</f>
        <v>1.2473750000000001</v>
      </c>
      <c r="S171" s="198"/>
      <c r="T171" s="200">
        <f>SUM(T172:T225)</f>
        <v>2.0059999999999998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80</v>
      </c>
      <c r="AT171" s="202" t="s">
        <v>71</v>
      </c>
      <c r="AU171" s="202" t="s">
        <v>80</v>
      </c>
      <c r="AY171" s="201" t="s">
        <v>143</v>
      </c>
      <c r="BK171" s="203">
        <f>SUM(BK172:BK225)</f>
        <v>0</v>
      </c>
    </row>
    <row r="172" s="2" customFormat="1" ht="21.75" customHeight="1">
      <c r="A172" s="39"/>
      <c r="B172" s="40"/>
      <c r="C172" s="206" t="s">
        <v>292</v>
      </c>
      <c r="D172" s="206" t="s">
        <v>145</v>
      </c>
      <c r="E172" s="207" t="s">
        <v>293</v>
      </c>
      <c r="F172" s="208" t="s">
        <v>294</v>
      </c>
      <c r="G172" s="209" t="s">
        <v>95</v>
      </c>
      <c r="H172" s="210">
        <v>2</v>
      </c>
      <c r="I172" s="211"/>
      <c r="J172" s="212">
        <f>ROUND(I172*H172,2)</f>
        <v>0</v>
      </c>
      <c r="K172" s="208" t="s">
        <v>149</v>
      </c>
      <c r="L172" s="45"/>
      <c r="M172" s="213" t="s">
        <v>19</v>
      </c>
      <c r="N172" s="214" t="s">
        <v>43</v>
      </c>
      <c r="O172" s="85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150</v>
      </c>
      <c r="AT172" s="217" t="s">
        <v>145</v>
      </c>
      <c r="AU172" s="217" t="s">
        <v>82</v>
      </c>
      <c r="AY172" s="18" t="s">
        <v>143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80</v>
      </c>
      <c r="BK172" s="218">
        <f>ROUND(I172*H172,2)</f>
        <v>0</v>
      </c>
      <c r="BL172" s="18" t="s">
        <v>150</v>
      </c>
      <c r="BM172" s="217" t="s">
        <v>295</v>
      </c>
    </row>
    <row r="173" s="2" customFormat="1">
      <c r="A173" s="39"/>
      <c r="B173" s="40"/>
      <c r="C173" s="41"/>
      <c r="D173" s="219" t="s">
        <v>152</v>
      </c>
      <c r="E173" s="41"/>
      <c r="F173" s="220" t="s">
        <v>296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152</v>
      </c>
      <c r="AU173" s="18" t="s">
        <v>82</v>
      </c>
    </row>
    <row r="174" s="13" customFormat="1">
      <c r="A174" s="13"/>
      <c r="B174" s="224"/>
      <c r="C174" s="225"/>
      <c r="D174" s="226" t="s">
        <v>154</v>
      </c>
      <c r="E174" s="227" t="s">
        <v>19</v>
      </c>
      <c r="F174" s="228" t="s">
        <v>297</v>
      </c>
      <c r="G174" s="225"/>
      <c r="H174" s="229">
        <v>2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154</v>
      </c>
      <c r="AU174" s="235" t="s">
        <v>82</v>
      </c>
      <c r="AV174" s="13" t="s">
        <v>82</v>
      </c>
      <c r="AW174" s="13" t="s">
        <v>33</v>
      </c>
      <c r="AX174" s="13" t="s">
        <v>72</v>
      </c>
      <c r="AY174" s="235" t="s">
        <v>143</v>
      </c>
    </row>
    <row r="175" s="15" customFormat="1">
      <c r="A175" s="15"/>
      <c r="B175" s="246"/>
      <c r="C175" s="247"/>
      <c r="D175" s="226" t="s">
        <v>154</v>
      </c>
      <c r="E175" s="248" t="s">
        <v>109</v>
      </c>
      <c r="F175" s="249" t="s">
        <v>186</v>
      </c>
      <c r="G175" s="247"/>
      <c r="H175" s="250">
        <v>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154</v>
      </c>
      <c r="AU175" s="256" t="s">
        <v>82</v>
      </c>
      <c r="AV175" s="15" t="s">
        <v>150</v>
      </c>
      <c r="AW175" s="15" t="s">
        <v>33</v>
      </c>
      <c r="AX175" s="15" t="s">
        <v>80</v>
      </c>
      <c r="AY175" s="256" t="s">
        <v>143</v>
      </c>
    </row>
    <row r="176" s="2" customFormat="1" ht="16.5" customHeight="1">
      <c r="A176" s="39"/>
      <c r="B176" s="40"/>
      <c r="C176" s="257" t="s">
        <v>298</v>
      </c>
      <c r="D176" s="257" t="s">
        <v>236</v>
      </c>
      <c r="E176" s="258" t="s">
        <v>299</v>
      </c>
      <c r="F176" s="259" t="s">
        <v>300</v>
      </c>
      <c r="G176" s="260" t="s">
        <v>95</v>
      </c>
      <c r="H176" s="261">
        <v>2.02</v>
      </c>
      <c r="I176" s="262"/>
      <c r="J176" s="263">
        <f>ROUND(I176*H176,2)</f>
        <v>0</v>
      </c>
      <c r="K176" s="259" t="s">
        <v>149</v>
      </c>
      <c r="L176" s="264"/>
      <c r="M176" s="265" t="s">
        <v>19</v>
      </c>
      <c r="N176" s="266" t="s">
        <v>43</v>
      </c>
      <c r="O176" s="85"/>
      <c r="P176" s="215">
        <f>O176*H176</f>
        <v>0</v>
      </c>
      <c r="Q176" s="215">
        <v>0.014500000000000001</v>
      </c>
      <c r="R176" s="215">
        <f>Q176*H176</f>
        <v>0.02929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193</v>
      </c>
      <c r="AT176" s="217" t="s">
        <v>236</v>
      </c>
      <c r="AU176" s="217" t="s">
        <v>82</v>
      </c>
      <c r="AY176" s="18" t="s">
        <v>143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80</v>
      </c>
      <c r="BK176" s="218">
        <f>ROUND(I176*H176,2)</f>
        <v>0</v>
      </c>
      <c r="BL176" s="18" t="s">
        <v>150</v>
      </c>
      <c r="BM176" s="217" t="s">
        <v>301</v>
      </c>
    </row>
    <row r="177" s="13" customFormat="1">
      <c r="A177" s="13"/>
      <c r="B177" s="224"/>
      <c r="C177" s="225"/>
      <c r="D177" s="226" t="s">
        <v>154</v>
      </c>
      <c r="E177" s="225"/>
      <c r="F177" s="228" t="s">
        <v>302</v>
      </c>
      <c r="G177" s="225"/>
      <c r="H177" s="229">
        <v>2.02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154</v>
      </c>
      <c r="AU177" s="235" t="s">
        <v>82</v>
      </c>
      <c r="AV177" s="13" t="s">
        <v>82</v>
      </c>
      <c r="AW177" s="13" t="s">
        <v>4</v>
      </c>
      <c r="AX177" s="13" t="s">
        <v>80</v>
      </c>
      <c r="AY177" s="235" t="s">
        <v>143</v>
      </c>
    </row>
    <row r="178" s="2" customFormat="1" ht="24.15" customHeight="1">
      <c r="A178" s="39"/>
      <c r="B178" s="40"/>
      <c r="C178" s="206" t="s">
        <v>303</v>
      </c>
      <c r="D178" s="206" t="s">
        <v>145</v>
      </c>
      <c r="E178" s="207" t="s">
        <v>304</v>
      </c>
      <c r="F178" s="208" t="s">
        <v>305</v>
      </c>
      <c r="G178" s="209" t="s">
        <v>306</v>
      </c>
      <c r="H178" s="210">
        <v>2</v>
      </c>
      <c r="I178" s="211"/>
      <c r="J178" s="212">
        <f>ROUND(I178*H178,2)</f>
        <v>0</v>
      </c>
      <c r="K178" s="208" t="s">
        <v>149</v>
      </c>
      <c r="L178" s="45"/>
      <c r="M178" s="213" t="s">
        <v>19</v>
      </c>
      <c r="N178" s="214" t="s">
        <v>43</v>
      </c>
      <c r="O178" s="85"/>
      <c r="P178" s="215">
        <f>O178*H178</f>
        <v>0</v>
      </c>
      <c r="Q178" s="215">
        <v>0.00167</v>
      </c>
      <c r="R178" s="215">
        <f>Q178*H178</f>
        <v>0.0033400000000000001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80</v>
      </c>
      <c r="AT178" s="217" t="s">
        <v>145</v>
      </c>
      <c r="AU178" s="217" t="s">
        <v>82</v>
      </c>
      <c r="AY178" s="18" t="s">
        <v>143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80</v>
      </c>
      <c r="BK178" s="218">
        <f>ROUND(I178*H178,2)</f>
        <v>0</v>
      </c>
      <c r="BL178" s="18" t="s">
        <v>80</v>
      </c>
      <c r="BM178" s="217" t="s">
        <v>307</v>
      </c>
    </row>
    <row r="179" s="2" customFormat="1">
      <c r="A179" s="39"/>
      <c r="B179" s="40"/>
      <c r="C179" s="41"/>
      <c r="D179" s="219" t="s">
        <v>152</v>
      </c>
      <c r="E179" s="41"/>
      <c r="F179" s="220" t="s">
        <v>308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152</v>
      </c>
      <c r="AU179" s="18" t="s">
        <v>82</v>
      </c>
    </row>
    <row r="180" s="2" customFormat="1" ht="16.5" customHeight="1">
      <c r="A180" s="39"/>
      <c r="B180" s="40"/>
      <c r="C180" s="257" t="s">
        <v>309</v>
      </c>
      <c r="D180" s="257" t="s">
        <v>236</v>
      </c>
      <c r="E180" s="258" t="s">
        <v>310</v>
      </c>
      <c r="F180" s="259" t="s">
        <v>311</v>
      </c>
      <c r="G180" s="260" t="s">
        <v>306</v>
      </c>
      <c r="H180" s="261">
        <v>2</v>
      </c>
      <c r="I180" s="262"/>
      <c r="J180" s="263">
        <f>ROUND(I180*H180,2)</f>
        <v>0</v>
      </c>
      <c r="K180" s="259" t="s">
        <v>19</v>
      </c>
      <c r="L180" s="264"/>
      <c r="M180" s="265" t="s">
        <v>19</v>
      </c>
      <c r="N180" s="266" t="s">
        <v>43</v>
      </c>
      <c r="O180" s="85"/>
      <c r="P180" s="215">
        <f>O180*H180</f>
        <v>0</v>
      </c>
      <c r="Q180" s="215">
        <v>0.021999999999999999</v>
      </c>
      <c r="R180" s="215">
        <f>Q180*H180</f>
        <v>0.043999999999999997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82</v>
      </c>
      <c r="AT180" s="217" t="s">
        <v>236</v>
      </c>
      <c r="AU180" s="217" t="s">
        <v>82</v>
      </c>
      <c r="AY180" s="18" t="s">
        <v>143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80</v>
      </c>
      <c r="BK180" s="218">
        <f>ROUND(I180*H180,2)</f>
        <v>0</v>
      </c>
      <c r="BL180" s="18" t="s">
        <v>80</v>
      </c>
      <c r="BM180" s="217" t="s">
        <v>312</v>
      </c>
    </row>
    <row r="181" s="2" customFormat="1" ht="24.15" customHeight="1">
      <c r="A181" s="39"/>
      <c r="B181" s="40"/>
      <c r="C181" s="206" t="s">
        <v>313</v>
      </c>
      <c r="D181" s="206" t="s">
        <v>145</v>
      </c>
      <c r="E181" s="207" t="s">
        <v>314</v>
      </c>
      <c r="F181" s="208" t="s">
        <v>315</v>
      </c>
      <c r="G181" s="209" t="s">
        <v>306</v>
      </c>
      <c r="H181" s="210">
        <v>2</v>
      </c>
      <c r="I181" s="211"/>
      <c r="J181" s="212">
        <f>ROUND(I181*H181,2)</f>
        <v>0</v>
      </c>
      <c r="K181" s="208" t="s">
        <v>149</v>
      </c>
      <c r="L181" s="45"/>
      <c r="M181" s="213" t="s">
        <v>19</v>
      </c>
      <c r="N181" s="214" t="s">
        <v>43</v>
      </c>
      <c r="O181" s="85"/>
      <c r="P181" s="215">
        <f>O181*H181</f>
        <v>0</v>
      </c>
      <c r="Q181" s="215">
        <v>0.00167</v>
      </c>
      <c r="R181" s="215">
        <f>Q181*H181</f>
        <v>0.0033400000000000001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150</v>
      </c>
      <c r="AT181" s="217" t="s">
        <v>145</v>
      </c>
      <c r="AU181" s="217" t="s">
        <v>82</v>
      </c>
      <c r="AY181" s="18" t="s">
        <v>143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80</v>
      </c>
      <c r="BK181" s="218">
        <f>ROUND(I181*H181,2)</f>
        <v>0</v>
      </c>
      <c r="BL181" s="18" t="s">
        <v>150</v>
      </c>
      <c r="BM181" s="217" t="s">
        <v>316</v>
      </c>
    </row>
    <row r="182" s="2" customFormat="1">
      <c r="A182" s="39"/>
      <c r="B182" s="40"/>
      <c r="C182" s="41"/>
      <c r="D182" s="219" t="s">
        <v>152</v>
      </c>
      <c r="E182" s="41"/>
      <c r="F182" s="220" t="s">
        <v>317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152</v>
      </c>
      <c r="AU182" s="18" t="s">
        <v>82</v>
      </c>
    </row>
    <row r="183" s="2" customFormat="1" ht="16.5" customHeight="1">
      <c r="A183" s="39"/>
      <c r="B183" s="40"/>
      <c r="C183" s="257" t="s">
        <v>318</v>
      </c>
      <c r="D183" s="257" t="s">
        <v>236</v>
      </c>
      <c r="E183" s="258" t="s">
        <v>319</v>
      </c>
      <c r="F183" s="259" t="s">
        <v>320</v>
      </c>
      <c r="G183" s="260" t="s">
        <v>306</v>
      </c>
      <c r="H183" s="261">
        <v>1</v>
      </c>
      <c r="I183" s="262"/>
      <c r="J183" s="263">
        <f>ROUND(I183*H183,2)</f>
        <v>0</v>
      </c>
      <c r="K183" s="259" t="s">
        <v>19</v>
      </c>
      <c r="L183" s="264"/>
      <c r="M183" s="265" t="s">
        <v>19</v>
      </c>
      <c r="N183" s="266" t="s">
        <v>43</v>
      </c>
      <c r="O183" s="85"/>
      <c r="P183" s="215">
        <f>O183*H183</f>
        <v>0</v>
      </c>
      <c r="Q183" s="215">
        <v>0.0070400000000000003</v>
      </c>
      <c r="R183" s="215">
        <f>Q183*H183</f>
        <v>0.0070400000000000003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193</v>
      </c>
      <c r="AT183" s="217" t="s">
        <v>236</v>
      </c>
      <c r="AU183" s="217" t="s">
        <v>82</v>
      </c>
      <c r="AY183" s="18" t="s">
        <v>143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80</v>
      </c>
      <c r="BK183" s="218">
        <f>ROUND(I183*H183,2)</f>
        <v>0</v>
      </c>
      <c r="BL183" s="18" t="s">
        <v>150</v>
      </c>
      <c r="BM183" s="217" t="s">
        <v>321</v>
      </c>
    </row>
    <row r="184" s="2" customFormat="1" ht="16.5" customHeight="1">
      <c r="A184" s="39"/>
      <c r="B184" s="40"/>
      <c r="C184" s="257" t="s">
        <v>322</v>
      </c>
      <c r="D184" s="257" t="s">
        <v>236</v>
      </c>
      <c r="E184" s="258" t="s">
        <v>323</v>
      </c>
      <c r="F184" s="259" t="s">
        <v>324</v>
      </c>
      <c r="G184" s="260" t="s">
        <v>306</v>
      </c>
      <c r="H184" s="261">
        <v>1</v>
      </c>
      <c r="I184" s="262"/>
      <c r="J184" s="263">
        <f>ROUND(I184*H184,2)</f>
        <v>0</v>
      </c>
      <c r="K184" s="259" t="s">
        <v>19</v>
      </c>
      <c r="L184" s="264"/>
      <c r="M184" s="265" t="s">
        <v>19</v>
      </c>
      <c r="N184" s="266" t="s">
        <v>43</v>
      </c>
      <c r="O184" s="85"/>
      <c r="P184" s="215">
        <f>O184*H184</f>
        <v>0</v>
      </c>
      <c r="Q184" s="215">
        <v>0.016</v>
      </c>
      <c r="R184" s="215">
        <f>Q184*H184</f>
        <v>0.016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193</v>
      </c>
      <c r="AT184" s="217" t="s">
        <v>236</v>
      </c>
      <c r="AU184" s="217" t="s">
        <v>82</v>
      </c>
      <c r="AY184" s="18" t="s">
        <v>143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80</v>
      </c>
      <c r="BK184" s="218">
        <f>ROUND(I184*H184,2)</f>
        <v>0</v>
      </c>
      <c r="BL184" s="18" t="s">
        <v>150</v>
      </c>
      <c r="BM184" s="217" t="s">
        <v>325</v>
      </c>
    </row>
    <row r="185" s="2" customFormat="1" ht="24.15" customHeight="1">
      <c r="A185" s="39"/>
      <c r="B185" s="40"/>
      <c r="C185" s="206" t="s">
        <v>326</v>
      </c>
      <c r="D185" s="206" t="s">
        <v>145</v>
      </c>
      <c r="E185" s="207" t="s">
        <v>327</v>
      </c>
      <c r="F185" s="208" t="s">
        <v>328</v>
      </c>
      <c r="G185" s="209" t="s">
        <v>306</v>
      </c>
      <c r="H185" s="210">
        <v>1</v>
      </c>
      <c r="I185" s="211"/>
      <c r="J185" s="212">
        <f>ROUND(I185*H185,2)</f>
        <v>0</v>
      </c>
      <c r="K185" s="208" t="s">
        <v>149</v>
      </c>
      <c r="L185" s="45"/>
      <c r="M185" s="213" t="s">
        <v>19</v>
      </c>
      <c r="N185" s="214" t="s">
        <v>43</v>
      </c>
      <c r="O185" s="85"/>
      <c r="P185" s="215">
        <f>O185*H185</f>
        <v>0</v>
      </c>
      <c r="Q185" s="215">
        <v>0.0017099999999999999</v>
      </c>
      <c r="R185" s="215">
        <f>Q185*H185</f>
        <v>0.0017099999999999999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150</v>
      </c>
      <c r="AT185" s="217" t="s">
        <v>145</v>
      </c>
      <c r="AU185" s="217" t="s">
        <v>82</v>
      </c>
      <c r="AY185" s="18" t="s">
        <v>143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80</v>
      </c>
      <c r="BK185" s="218">
        <f>ROUND(I185*H185,2)</f>
        <v>0</v>
      </c>
      <c r="BL185" s="18" t="s">
        <v>150</v>
      </c>
      <c r="BM185" s="217" t="s">
        <v>329</v>
      </c>
    </row>
    <row r="186" s="2" customFormat="1">
      <c r="A186" s="39"/>
      <c r="B186" s="40"/>
      <c r="C186" s="41"/>
      <c r="D186" s="219" t="s">
        <v>152</v>
      </c>
      <c r="E186" s="41"/>
      <c r="F186" s="220" t="s">
        <v>330</v>
      </c>
      <c r="G186" s="41"/>
      <c r="H186" s="41"/>
      <c r="I186" s="221"/>
      <c r="J186" s="41"/>
      <c r="K186" s="41"/>
      <c r="L186" s="45"/>
      <c r="M186" s="222"/>
      <c r="N186" s="22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152</v>
      </c>
      <c r="AU186" s="18" t="s">
        <v>82</v>
      </c>
    </row>
    <row r="187" s="2" customFormat="1" ht="16.5" customHeight="1">
      <c r="A187" s="39"/>
      <c r="B187" s="40"/>
      <c r="C187" s="257" t="s">
        <v>331</v>
      </c>
      <c r="D187" s="257" t="s">
        <v>236</v>
      </c>
      <c r="E187" s="258" t="s">
        <v>332</v>
      </c>
      <c r="F187" s="259" t="s">
        <v>333</v>
      </c>
      <c r="G187" s="260" t="s">
        <v>306</v>
      </c>
      <c r="H187" s="261">
        <v>1</v>
      </c>
      <c r="I187" s="262"/>
      <c r="J187" s="263">
        <f>ROUND(I187*H187,2)</f>
        <v>0</v>
      </c>
      <c r="K187" s="259" t="s">
        <v>19</v>
      </c>
      <c r="L187" s="264"/>
      <c r="M187" s="265" t="s">
        <v>19</v>
      </c>
      <c r="N187" s="266" t="s">
        <v>43</v>
      </c>
      <c r="O187" s="85"/>
      <c r="P187" s="215">
        <f>O187*H187</f>
        <v>0</v>
      </c>
      <c r="Q187" s="215">
        <v>0.016</v>
      </c>
      <c r="R187" s="215">
        <f>Q187*H187</f>
        <v>0.016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193</v>
      </c>
      <c r="AT187" s="217" t="s">
        <v>236</v>
      </c>
      <c r="AU187" s="217" t="s">
        <v>82</v>
      </c>
      <c r="AY187" s="18" t="s">
        <v>143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80</v>
      </c>
      <c r="BK187" s="218">
        <f>ROUND(I187*H187,2)</f>
        <v>0</v>
      </c>
      <c r="BL187" s="18" t="s">
        <v>150</v>
      </c>
      <c r="BM187" s="217" t="s">
        <v>334</v>
      </c>
    </row>
    <row r="188" s="2" customFormat="1" ht="16.5" customHeight="1">
      <c r="A188" s="39"/>
      <c r="B188" s="40"/>
      <c r="C188" s="206" t="s">
        <v>335</v>
      </c>
      <c r="D188" s="206" t="s">
        <v>145</v>
      </c>
      <c r="E188" s="207" t="s">
        <v>336</v>
      </c>
      <c r="F188" s="208" t="s">
        <v>337</v>
      </c>
      <c r="G188" s="209" t="s">
        <v>97</v>
      </c>
      <c r="H188" s="210">
        <v>5</v>
      </c>
      <c r="I188" s="211"/>
      <c r="J188" s="212">
        <f>ROUND(I188*H188,2)</f>
        <v>0</v>
      </c>
      <c r="K188" s="208" t="s">
        <v>149</v>
      </c>
      <c r="L188" s="45"/>
      <c r="M188" s="213" t="s">
        <v>19</v>
      </c>
      <c r="N188" s="214" t="s">
        <v>43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0.35999999999999999</v>
      </c>
      <c r="T188" s="216">
        <f>S188*H188</f>
        <v>1.7999999999999998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150</v>
      </c>
      <c r="AT188" s="217" t="s">
        <v>145</v>
      </c>
      <c r="AU188" s="217" t="s">
        <v>82</v>
      </c>
      <c r="AY188" s="18" t="s">
        <v>143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80</v>
      </c>
      <c r="BK188" s="218">
        <f>ROUND(I188*H188,2)</f>
        <v>0</v>
      </c>
      <c r="BL188" s="18" t="s">
        <v>150</v>
      </c>
      <c r="BM188" s="217" t="s">
        <v>338</v>
      </c>
    </row>
    <row r="189" s="2" customFormat="1">
      <c r="A189" s="39"/>
      <c r="B189" s="40"/>
      <c r="C189" s="41"/>
      <c r="D189" s="219" t="s">
        <v>152</v>
      </c>
      <c r="E189" s="41"/>
      <c r="F189" s="220" t="s">
        <v>339</v>
      </c>
      <c r="G189" s="41"/>
      <c r="H189" s="41"/>
      <c r="I189" s="221"/>
      <c r="J189" s="41"/>
      <c r="K189" s="41"/>
      <c r="L189" s="45"/>
      <c r="M189" s="222"/>
      <c r="N189" s="22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152</v>
      </c>
      <c r="AU189" s="18" t="s">
        <v>82</v>
      </c>
    </row>
    <row r="190" s="13" customFormat="1">
      <c r="A190" s="13"/>
      <c r="B190" s="224"/>
      <c r="C190" s="225"/>
      <c r="D190" s="226" t="s">
        <v>154</v>
      </c>
      <c r="E190" s="227" t="s">
        <v>19</v>
      </c>
      <c r="F190" s="228" t="s">
        <v>172</v>
      </c>
      <c r="G190" s="225"/>
      <c r="H190" s="229">
        <v>5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154</v>
      </c>
      <c r="AU190" s="235" t="s">
        <v>82</v>
      </c>
      <c r="AV190" s="13" t="s">
        <v>82</v>
      </c>
      <c r="AW190" s="13" t="s">
        <v>33</v>
      </c>
      <c r="AX190" s="13" t="s">
        <v>80</v>
      </c>
      <c r="AY190" s="235" t="s">
        <v>143</v>
      </c>
    </row>
    <row r="191" s="2" customFormat="1" ht="24.15" customHeight="1">
      <c r="A191" s="39"/>
      <c r="B191" s="40"/>
      <c r="C191" s="206" t="s">
        <v>340</v>
      </c>
      <c r="D191" s="206" t="s">
        <v>145</v>
      </c>
      <c r="E191" s="207" t="s">
        <v>341</v>
      </c>
      <c r="F191" s="208" t="s">
        <v>342</v>
      </c>
      <c r="G191" s="209" t="s">
        <v>306</v>
      </c>
      <c r="H191" s="210">
        <v>1</v>
      </c>
      <c r="I191" s="211"/>
      <c r="J191" s="212">
        <f>ROUND(I191*H191,2)</f>
        <v>0</v>
      </c>
      <c r="K191" s="208" t="s">
        <v>149</v>
      </c>
      <c r="L191" s="45"/>
      <c r="M191" s="213" t="s">
        <v>19</v>
      </c>
      <c r="N191" s="214" t="s">
        <v>43</v>
      </c>
      <c r="O191" s="85"/>
      <c r="P191" s="215">
        <f>O191*H191</f>
        <v>0</v>
      </c>
      <c r="Q191" s="215">
        <v>0.0016199999999999999</v>
      </c>
      <c r="R191" s="215">
        <f>Q191*H191</f>
        <v>0.0016199999999999999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150</v>
      </c>
      <c r="AT191" s="217" t="s">
        <v>145</v>
      </c>
      <c r="AU191" s="217" t="s">
        <v>82</v>
      </c>
      <c r="AY191" s="18" t="s">
        <v>143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80</v>
      </c>
      <c r="BK191" s="218">
        <f>ROUND(I191*H191,2)</f>
        <v>0</v>
      </c>
      <c r="BL191" s="18" t="s">
        <v>150</v>
      </c>
      <c r="BM191" s="217" t="s">
        <v>343</v>
      </c>
    </row>
    <row r="192" s="2" customFormat="1">
      <c r="A192" s="39"/>
      <c r="B192" s="40"/>
      <c r="C192" s="41"/>
      <c r="D192" s="219" t="s">
        <v>152</v>
      </c>
      <c r="E192" s="41"/>
      <c r="F192" s="220" t="s">
        <v>344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152</v>
      </c>
      <c r="AU192" s="18" t="s">
        <v>82</v>
      </c>
    </row>
    <row r="193" s="2" customFormat="1" ht="16.5" customHeight="1">
      <c r="A193" s="39"/>
      <c r="B193" s="40"/>
      <c r="C193" s="257" t="s">
        <v>345</v>
      </c>
      <c r="D193" s="257" t="s">
        <v>236</v>
      </c>
      <c r="E193" s="258" t="s">
        <v>346</v>
      </c>
      <c r="F193" s="259" t="s">
        <v>347</v>
      </c>
      <c r="G193" s="260" t="s">
        <v>306</v>
      </c>
      <c r="H193" s="261">
        <v>1</v>
      </c>
      <c r="I193" s="262"/>
      <c r="J193" s="263">
        <f>ROUND(I193*H193,2)</f>
        <v>0</v>
      </c>
      <c r="K193" s="259" t="s">
        <v>149</v>
      </c>
      <c r="L193" s="264"/>
      <c r="M193" s="265" t="s">
        <v>19</v>
      </c>
      <c r="N193" s="266" t="s">
        <v>43</v>
      </c>
      <c r="O193" s="85"/>
      <c r="P193" s="215">
        <f>O193*H193</f>
        <v>0</v>
      </c>
      <c r="Q193" s="215">
        <v>0.017999999999999999</v>
      </c>
      <c r="R193" s="215">
        <f>Q193*H193</f>
        <v>0.017999999999999999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193</v>
      </c>
      <c r="AT193" s="217" t="s">
        <v>236</v>
      </c>
      <c r="AU193" s="217" t="s">
        <v>82</v>
      </c>
      <c r="AY193" s="18" t="s">
        <v>143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80</v>
      </c>
      <c r="BK193" s="218">
        <f>ROUND(I193*H193,2)</f>
        <v>0</v>
      </c>
      <c r="BL193" s="18" t="s">
        <v>150</v>
      </c>
      <c r="BM193" s="217" t="s">
        <v>348</v>
      </c>
    </row>
    <row r="194" s="2" customFormat="1" ht="16.5" customHeight="1">
      <c r="A194" s="39"/>
      <c r="B194" s="40"/>
      <c r="C194" s="257" t="s">
        <v>349</v>
      </c>
      <c r="D194" s="257" t="s">
        <v>236</v>
      </c>
      <c r="E194" s="258" t="s">
        <v>350</v>
      </c>
      <c r="F194" s="259" t="s">
        <v>351</v>
      </c>
      <c r="G194" s="260" t="s">
        <v>306</v>
      </c>
      <c r="H194" s="261">
        <v>1</v>
      </c>
      <c r="I194" s="262"/>
      <c r="J194" s="263">
        <f>ROUND(I194*H194,2)</f>
        <v>0</v>
      </c>
      <c r="K194" s="259" t="s">
        <v>149</v>
      </c>
      <c r="L194" s="264"/>
      <c r="M194" s="265" t="s">
        <v>19</v>
      </c>
      <c r="N194" s="266" t="s">
        <v>43</v>
      </c>
      <c r="O194" s="85"/>
      <c r="P194" s="215">
        <f>O194*H194</f>
        <v>0</v>
      </c>
      <c r="Q194" s="215">
        <v>0.0035000000000000001</v>
      </c>
      <c r="R194" s="215">
        <f>Q194*H194</f>
        <v>0.0035000000000000001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193</v>
      </c>
      <c r="AT194" s="217" t="s">
        <v>236</v>
      </c>
      <c r="AU194" s="217" t="s">
        <v>82</v>
      </c>
      <c r="AY194" s="18" t="s">
        <v>143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80</v>
      </c>
      <c r="BK194" s="218">
        <f>ROUND(I194*H194,2)</f>
        <v>0</v>
      </c>
      <c r="BL194" s="18" t="s">
        <v>150</v>
      </c>
      <c r="BM194" s="217" t="s">
        <v>352</v>
      </c>
    </row>
    <row r="195" s="2" customFormat="1" ht="16.5" customHeight="1">
      <c r="A195" s="39"/>
      <c r="B195" s="40"/>
      <c r="C195" s="206" t="s">
        <v>353</v>
      </c>
      <c r="D195" s="206" t="s">
        <v>145</v>
      </c>
      <c r="E195" s="207" t="s">
        <v>354</v>
      </c>
      <c r="F195" s="208" t="s">
        <v>355</v>
      </c>
      <c r="G195" s="209" t="s">
        <v>306</v>
      </c>
      <c r="H195" s="210">
        <v>1</v>
      </c>
      <c r="I195" s="211"/>
      <c r="J195" s="212">
        <f>ROUND(I195*H195,2)</f>
        <v>0</v>
      </c>
      <c r="K195" s="208" t="s">
        <v>149</v>
      </c>
      <c r="L195" s="45"/>
      <c r="M195" s="213" t="s">
        <v>19</v>
      </c>
      <c r="N195" s="214" t="s">
        <v>43</v>
      </c>
      <c r="O195" s="85"/>
      <c r="P195" s="215">
        <f>O195*H195</f>
        <v>0</v>
      </c>
      <c r="Q195" s="215">
        <v>0.0013600000000000001</v>
      </c>
      <c r="R195" s="215">
        <f>Q195*H195</f>
        <v>0.0013600000000000001</v>
      </c>
      <c r="S195" s="215">
        <v>0</v>
      </c>
      <c r="T195" s="21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7" t="s">
        <v>150</v>
      </c>
      <c r="AT195" s="217" t="s">
        <v>145</v>
      </c>
      <c r="AU195" s="217" t="s">
        <v>82</v>
      </c>
      <c r="AY195" s="18" t="s">
        <v>143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80</v>
      </c>
      <c r="BK195" s="218">
        <f>ROUND(I195*H195,2)</f>
        <v>0</v>
      </c>
      <c r="BL195" s="18" t="s">
        <v>150</v>
      </c>
      <c r="BM195" s="217" t="s">
        <v>356</v>
      </c>
    </row>
    <row r="196" s="2" customFormat="1">
      <c r="A196" s="39"/>
      <c r="B196" s="40"/>
      <c r="C196" s="41"/>
      <c r="D196" s="219" t="s">
        <v>152</v>
      </c>
      <c r="E196" s="41"/>
      <c r="F196" s="220" t="s">
        <v>357</v>
      </c>
      <c r="G196" s="41"/>
      <c r="H196" s="41"/>
      <c r="I196" s="221"/>
      <c r="J196" s="41"/>
      <c r="K196" s="41"/>
      <c r="L196" s="45"/>
      <c r="M196" s="222"/>
      <c r="N196" s="22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152</v>
      </c>
      <c r="AU196" s="18" t="s">
        <v>82</v>
      </c>
    </row>
    <row r="197" s="2" customFormat="1" ht="16.5" customHeight="1">
      <c r="A197" s="39"/>
      <c r="B197" s="40"/>
      <c r="C197" s="257" t="s">
        <v>358</v>
      </c>
      <c r="D197" s="257" t="s">
        <v>236</v>
      </c>
      <c r="E197" s="258" t="s">
        <v>359</v>
      </c>
      <c r="F197" s="259" t="s">
        <v>360</v>
      </c>
      <c r="G197" s="260" t="s">
        <v>306</v>
      </c>
      <c r="H197" s="261">
        <v>1</v>
      </c>
      <c r="I197" s="262"/>
      <c r="J197" s="263">
        <f>ROUND(I197*H197,2)</f>
        <v>0</v>
      </c>
      <c r="K197" s="259" t="s">
        <v>149</v>
      </c>
      <c r="L197" s="264"/>
      <c r="M197" s="265" t="s">
        <v>19</v>
      </c>
      <c r="N197" s="266" t="s">
        <v>43</v>
      </c>
      <c r="O197" s="85"/>
      <c r="P197" s="215">
        <f>O197*H197</f>
        <v>0</v>
      </c>
      <c r="Q197" s="215">
        <v>0.048000000000000001</v>
      </c>
      <c r="R197" s="215">
        <f>Q197*H197</f>
        <v>0.048000000000000001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193</v>
      </c>
      <c r="AT197" s="217" t="s">
        <v>236</v>
      </c>
      <c r="AU197" s="217" t="s">
        <v>82</v>
      </c>
      <c r="AY197" s="18" t="s">
        <v>143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80</v>
      </c>
      <c r="BK197" s="218">
        <f>ROUND(I197*H197,2)</f>
        <v>0</v>
      </c>
      <c r="BL197" s="18" t="s">
        <v>150</v>
      </c>
      <c r="BM197" s="217" t="s">
        <v>361</v>
      </c>
    </row>
    <row r="198" s="2" customFormat="1" ht="16.5" customHeight="1">
      <c r="A198" s="39"/>
      <c r="B198" s="40"/>
      <c r="C198" s="206" t="s">
        <v>362</v>
      </c>
      <c r="D198" s="206" t="s">
        <v>145</v>
      </c>
      <c r="E198" s="207" t="s">
        <v>363</v>
      </c>
      <c r="F198" s="208" t="s">
        <v>364</v>
      </c>
      <c r="G198" s="209" t="s">
        <v>365</v>
      </c>
      <c r="H198" s="210">
        <v>1</v>
      </c>
      <c r="I198" s="211"/>
      <c r="J198" s="212">
        <f>ROUND(I198*H198,2)</f>
        <v>0</v>
      </c>
      <c r="K198" s="208" t="s">
        <v>19</v>
      </c>
      <c r="L198" s="45"/>
      <c r="M198" s="213" t="s">
        <v>19</v>
      </c>
      <c r="N198" s="214" t="s">
        <v>43</v>
      </c>
      <c r="O198" s="85"/>
      <c r="P198" s="215">
        <f>O198*H198</f>
        <v>0</v>
      </c>
      <c r="Q198" s="215">
        <v>0</v>
      </c>
      <c r="R198" s="215">
        <f>Q198*H198</f>
        <v>0</v>
      </c>
      <c r="S198" s="215">
        <v>0.056000000000000001</v>
      </c>
      <c r="T198" s="216">
        <f>S198*H198</f>
        <v>0.056000000000000001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150</v>
      </c>
      <c r="AT198" s="217" t="s">
        <v>145</v>
      </c>
      <c r="AU198" s="217" t="s">
        <v>82</v>
      </c>
      <c r="AY198" s="18" t="s">
        <v>143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80</v>
      </c>
      <c r="BK198" s="218">
        <f>ROUND(I198*H198,2)</f>
        <v>0</v>
      </c>
      <c r="BL198" s="18" t="s">
        <v>150</v>
      </c>
      <c r="BM198" s="217" t="s">
        <v>366</v>
      </c>
    </row>
    <row r="199" s="2" customFormat="1" ht="16.5" customHeight="1">
      <c r="A199" s="39"/>
      <c r="B199" s="40"/>
      <c r="C199" s="206" t="s">
        <v>367</v>
      </c>
      <c r="D199" s="206" t="s">
        <v>145</v>
      </c>
      <c r="E199" s="207" t="s">
        <v>368</v>
      </c>
      <c r="F199" s="208" t="s">
        <v>369</v>
      </c>
      <c r="G199" s="209" t="s">
        <v>95</v>
      </c>
      <c r="H199" s="210">
        <v>2</v>
      </c>
      <c r="I199" s="211"/>
      <c r="J199" s="212">
        <f>ROUND(I199*H199,2)</f>
        <v>0</v>
      </c>
      <c r="K199" s="208" t="s">
        <v>149</v>
      </c>
      <c r="L199" s="45"/>
      <c r="M199" s="213" t="s">
        <v>19</v>
      </c>
      <c r="N199" s="214" t="s">
        <v>43</v>
      </c>
      <c r="O199" s="85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150</v>
      </c>
      <c r="AT199" s="217" t="s">
        <v>145</v>
      </c>
      <c r="AU199" s="217" t="s">
        <v>82</v>
      </c>
      <c r="AY199" s="18" t="s">
        <v>143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80</v>
      </c>
      <c r="BK199" s="218">
        <f>ROUND(I199*H199,2)</f>
        <v>0</v>
      </c>
      <c r="BL199" s="18" t="s">
        <v>150</v>
      </c>
      <c r="BM199" s="217" t="s">
        <v>370</v>
      </c>
    </row>
    <row r="200" s="2" customFormat="1">
      <c r="A200" s="39"/>
      <c r="B200" s="40"/>
      <c r="C200" s="41"/>
      <c r="D200" s="219" t="s">
        <v>152</v>
      </c>
      <c r="E200" s="41"/>
      <c r="F200" s="220" t="s">
        <v>371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152</v>
      </c>
      <c r="AU200" s="18" t="s">
        <v>82</v>
      </c>
    </row>
    <row r="201" s="13" customFormat="1">
      <c r="A201" s="13"/>
      <c r="B201" s="224"/>
      <c r="C201" s="225"/>
      <c r="D201" s="226" t="s">
        <v>154</v>
      </c>
      <c r="E201" s="227" t="s">
        <v>19</v>
      </c>
      <c r="F201" s="228" t="s">
        <v>109</v>
      </c>
      <c r="G201" s="225"/>
      <c r="H201" s="229">
        <v>2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154</v>
      </c>
      <c r="AU201" s="235" t="s">
        <v>82</v>
      </c>
      <c r="AV201" s="13" t="s">
        <v>82</v>
      </c>
      <c r="AW201" s="13" t="s">
        <v>33</v>
      </c>
      <c r="AX201" s="13" t="s">
        <v>80</v>
      </c>
      <c r="AY201" s="235" t="s">
        <v>143</v>
      </c>
    </row>
    <row r="202" s="2" customFormat="1" ht="16.5" customHeight="1">
      <c r="A202" s="39"/>
      <c r="B202" s="40"/>
      <c r="C202" s="206" t="s">
        <v>372</v>
      </c>
      <c r="D202" s="206" t="s">
        <v>145</v>
      </c>
      <c r="E202" s="207" t="s">
        <v>373</v>
      </c>
      <c r="F202" s="208" t="s">
        <v>374</v>
      </c>
      <c r="G202" s="209" t="s">
        <v>95</v>
      </c>
      <c r="H202" s="210">
        <v>2</v>
      </c>
      <c r="I202" s="211"/>
      <c r="J202" s="212">
        <f>ROUND(I202*H202,2)</f>
        <v>0</v>
      </c>
      <c r="K202" s="208" t="s">
        <v>149</v>
      </c>
      <c r="L202" s="45"/>
      <c r="M202" s="213" t="s">
        <v>19</v>
      </c>
      <c r="N202" s="214" t="s">
        <v>43</v>
      </c>
      <c r="O202" s="85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150</v>
      </c>
      <c r="AT202" s="217" t="s">
        <v>145</v>
      </c>
      <c r="AU202" s="217" t="s">
        <v>82</v>
      </c>
      <c r="AY202" s="18" t="s">
        <v>143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80</v>
      </c>
      <c r="BK202" s="218">
        <f>ROUND(I202*H202,2)</f>
        <v>0</v>
      </c>
      <c r="BL202" s="18" t="s">
        <v>150</v>
      </c>
      <c r="BM202" s="217" t="s">
        <v>375</v>
      </c>
    </row>
    <row r="203" s="2" customFormat="1">
      <c r="A203" s="39"/>
      <c r="B203" s="40"/>
      <c r="C203" s="41"/>
      <c r="D203" s="219" t="s">
        <v>152</v>
      </c>
      <c r="E203" s="41"/>
      <c r="F203" s="220" t="s">
        <v>376</v>
      </c>
      <c r="G203" s="41"/>
      <c r="H203" s="41"/>
      <c r="I203" s="221"/>
      <c r="J203" s="41"/>
      <c r="K203" s="41"/>
      <c r="L203" s="45"/>
      <c r="M203" s="222"/>
      <c r="N203" s="22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152</v>
      </c>
      <c r="AU203" s="18" t="s">
        <v>82</v>
      </c>
    </row>
    <row r="204" s="13" customFormat="1">
      <c r="A204" s="13"/>
      <c r="B204" s="224"/>
      <c r="C204" s="225"/>
      <c r="D204" s="226" t="s">
        <v>154</v>
      </c>
      <c r="E204" s="227" t="s">
        <v>19</v>
      </c>
      <c r="F204" s="228" t="s">
        <v>109</v>
      </c>
      <c r="G204" s="225"/>
      <c r="H204" s="229">
        <v>2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154</v>
      </c>
      <c r="AU204" s="235" t="s">
        <v>82</v>
      </c>
      <c r="AV204" s="13" t="s">
        <v>82</v>
      </c>
      <c r="AW204" s="13" t="s">
        <v>33</v>
      </c>
      <c r="AX204" s="13" t="s">
        <v>80</v>
      </c>
      <c r="AY204" s="235" t="s">
        <v>143</v>
      </c>
    </row>
    <row r="205" s="2" customFormat="1" ht="16.5" customHeight="1">
      <c r="A205" s="39"/>
      <c r="B205" s="40"/>
      <c r="C205" s="206" t="s">
        <v>377</v>
      </c>
      <c r="D205" s="206" t="s">
        <v>145</v>
      </c>
      <c r="E205" s="207" t="s">
        <v>378</v>
      </c>
      <c r="F205" s="208" t="s">
        <v>379</v>
      </c>
      <c r="G205" s="209" t="s">
        <v>306</v>
      </c>
      <c r="H205" s="210">
        <v>2</v>
      </c>
      <c r="I205" s="211"/>
      <c r="J205" s="212">
        <f>ROUND(I205*H205,2)</f>
        <v>0</v>
      </c>
      <c r="K205" s="208" t="s">
        <v>149</v>
      </c>
      <c r="L205" s="45"/>
      <c r="M205" s="213" t="s">
        <v>19</v>
      </c>
      <c r="N205" s="214" t="s">
        <v>43</v>
      </c>
      <c r="O205" s="85"/>
      <c r="P205" s="215">
        <f>O205*H205</f>
        <v>0</v>
      </c>
      <c r="Q205" s="215">
        <v>0.45937</v>
      </c>
      <c r="R205" s="215">
        <f>Q205*H205</f>
        <v>0.91874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150</v>
      </c>
      <c r="AT205" s="217" t="s">
        <v>145</v>
      </c>
      <c r="AU205" s="217" t="s">
        <v>82</v>
      </c>
      <c r="AY205" s="18" t="s">
        <v>143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80</v>
      </c>
      <c r="BK205" s="218">
        <f>ROUND(I205*H205,2)</f>
        <v>0</v>
      </c>
      <c r="BL205" s="18" t="s">
        <v>150</v>
      </c>
      <c r="BM205" s="217" t="s">
        <v>380</v>
      </c>
    </row>
    <row r="206" s="2" customFormat="1">
      <c r="A206" s="39"/>
      <c r="B206" s="40"/>
      <c r="C206" s="41"/>
      <c r="D206" s="219" t="s">
        <v>152</v>
      </c>
      <c r="E206" s="41"/>
      <c r="F206" s="220" t="s">
        <v>381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152</v>
      </c>
      <c r="AU206" s="18" t="s">
        <v>82</v>
      </c>
    </row>
    <row r="207" s="2" customFormat="1" ht="16.5" customHeight="1">
      <c r="A207" s="39"/>
      <c r="B207" s="40"/>
      <c r="C207" s="206" t="s">
        <v>382</v>
      </c>
      <c r="D207" s="206" t="s">
        <v>145</v>
      </c>
      <c r="E207" s="207" t="s">
        <v>383</v>
      </c>
      <c r="F207" s="208" t="s">
        <v>384</v>
      </c>
      <c r="G207" s="209" t="s">
        <v>306</v>
      </c>
      <c r="H207" s="210">
        <v>1</v>
      </c>
      <c r="I207" s="211"/>
      <c r="J207" s="212">
        <f>ROUND(I207*H207,2)</f>
        <v>0</v>
      </c>
      <c r="K207" s="208" t="s">
        <v>149</v>
      </c>
      <c r="L207" s="45"/>
      <c r="M207" s="213" t="s">
        <v>19</v>
      </c>
      <c r="N207" s="214" t="s">
        <v>43</v>
      </c>
      <c r="O207" s="85"/>
      <c r="P207" s="215">
        <f>O207*H207</f>
        <v>0</v>
      </c>
      <c r="Q207" s="215">
        <v>0</v>
      </c>
      <c r="R207" s="215">
        <f>Q207*H207</f>
        <v>0</v>
      </c>
      <c r="S207" s="215">
        <v>0.14999999999999999</v>
      </c>
      <c r="T207" s="216">
        <f>S207*H207</f>
        <v>0.14999999999999999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150</v>
      </c>
      <c r="AT207" s="217" t="s">
        <v>145</v>
      </c>
      <c r="AU207" s="217" t="s">
        <v>82</v>
      </c>
      <c r="AY207" s="18" t="s">
        <v>143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80</v>
      </c>
      <c r="BK207" s="218">
        <f>ROUND(I207*H207,2)</f>
        <v>0</v>
      </c>
      <c r="BL207" s="18" t="s">
        <v>150</v>
      </c>
      <c r="BM207" s="217" t="s">
        <v>385</v>
      </c>
    </row>
    <row r="208" s="2" customFormat="1">
      <c r="A208" s="39"/>
      <c r="B208" s="40"/>
      <c r="C208" s="41"/>
      <c r="D208" s="219" t="s">
        <v>152</v>
      </c>
      <c r="E208" s="41"/>
      <c r="F208" s="220" t="s">
        <v>386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152</v>
      </c>
      <c r="AU208" s="18" t="s">
        <v>82</v>
      </c>
    </row>
    <row r="209" s="2" customFormat="1" ht="16.5" customHeight="1">
      <c r="A209" s="39"/>
      <c r="B209" s="40"/>
      <c r="C209" s="206" t="s">
        <v>387</v>
      </c>
      <c r="D209" s="206" t="s">
        <v>145</v>
      </c>
      <c r="E209" s="207" t="s">
        <v>388</v>
      </c>
      <c r="F209" s="208" t="s">
        <v>389</v>
      </c>
      <c r="G209" s="209" t="s">
        <v>306</v>
      </c>
      <c r="H209" s="210">
        <v>1</v>
      </c>
      <c r="I209" s="211"/>
      <c r="J209" s="212">
        <f>ROUND(I209*H209,2)</f>
        <v>0</v>
      </c>
      <c r="K209" s="208" t="s">
        <v>149</v>
      </c>
      <c r="L209" s="45"/>
      <c r="M209" s="213" t="s">
        <v>19</v>
      </c>
      <c r="N209" s="214" t="s">
        <v>43</v>
      </c>
      <c r="O209" s="85"/>
      <c r="P209" s="215">
        <f>O209*H209</f>
        <v>0</v>
      </c>
      <c r="Q209" s="215">
        <v>0.040000000000000001</v>
      </c>
      <c r="R209" s="215">
        <f>Q209*H209</f>
        <v>0.040000000000000001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150</v>
      </c>
      <c r="AT209" s="217" t="s">
        <v>145</v>
      </c>
      <c r="AU209" s="217" t="s">
        <v>82</v>
      </c>
      <c r="AY209" s="18" t="s">
        <v>143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80</v>
      </c>
      <c r="BK209" s="218">
        <f>ROUND(I209*H209,2)</f>
        <v>0</v>
      </c>
      <c r="BL209" s="18" t="s">
        <v>150</v>
      </c>
      <c r="BM209" s="217" t="s">
        <v>390</v>
      </c>
    </row>
    <row r="210" s="2" customFormat="1">
      <c r="A210" s="39"/>
      <c r="B210" s="40"/>
      <c r="C210" s="41"/>
      <c r="D210" s="219" t="s">
        <v>152</v>
      </c>
      <c r="E210" s="41"/>
      <c r="F210" s="220" t="s">
        <v>391</v>
      </c>
      <c r="G210" s="41"/>
      <c r="H210" s="41"/>
      <c r="I210" s="221"/>
      <c r="J210" s="41"/>
      <c r="K210" s="41"/>
      <c r="L210" s="45"/>
      <c r="M210" s="222"/>
      <c r="N210" s="22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82</v>
      </c>
    </row>
    <row r="211" s="13" customFormat="1">
      <c r="A211" s="13"/>
      <c r="B211" s="224"/>
      <c r="C211" s="225"/>
      <c r="D211" s="226" t="s">
        <v>154</v>
      </c>
      <c r="E211" s="227" t="s">
        <v>19</v>
      </c>
      <c r="F211" s="228" t="s">
        <v>392</v>
      </c>
      <c r="G211" s="225"/>
      <c r="H211" s="229">
        <v>1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154</v>
      </c>
      <c r="AU211" s="235" t="s">
        <v>82</v>
      </c>
      <c r="AV211" s="13" t="s">
        <v>82</v>
      </c>
      <c r="AW211" s="13" t="s">
        <v>33</v>
      </c>
      <c r="AX211" s="13" t="s">
        <v>80</v>
      </c>
      <c r="AY211" s="235" t="s">
        <v>143</v>
      </c>
    </row>
    <row r="212" s="2" customFormat="1" ht="16.5" customHeight="1">
      <c r="A212" s="39"/>
      <c r="B212" s="40"/>
      <c r="C212" s="257" t="s">
        <v>393</v>
      </c>
      <c r="D212" s="257" t="s">
        <v>236</v>
      </c>
      <c r="E212" s="258" t="s">
        <v>394</v>
      </c>
      <c r="F212" s="259" t="s">
        <v>395</v>
      </c>
      <c r="G212" s="260" t="s">
        <v>306</v>
      </c>
      <c r="H212" s="261">
        <v>1</v>
      </c>
      <c r="I212" s="262"/>
      <c r="J212" s="263">
        <f>ROUND(I212*H212,2)</f>
        <v>0</v>
      </c>
      <c r="K212" s="259" t="s">
        <v>149</v>
      </c>
      <c r="L212" s="264"/>
      <c r="M212" s="265" t="s">
        <v>19</v>
      </c>
      <c r="N212" s="266" t="s">
        <v>43</v>
      </c>
      <c r="O212" s="85"/>
      <c r="P212" s="215">
        <f>O212*H212</f>
        <v>0</v>
      </c>
      <c r="Q212" s="215">
        <v>0.012</v>
      </c>
      <c r="R212" s="215">
        <f>Q212*H212</f>
        <v>0.012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193</v>
      </c>
      <c r="AT212" s="217" t="s">
        <v>236</v>
      </c>
      <c r="AU212" s="217" t="s">
        <v>82</v>
      </c>
      <c r="AY212" s="18" t="s">
        <v>143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80</v>
      </c>
      <c r="BK212" s="218">
        <f>ROUND(I212*H212,2)</f>
        <v>0</v>
      </c>
      <c r="BL212" s="18" t="s">
        <v>150</v>
      </c>
      <c r="BM212" s="217" t="s">
        <v>396</v>
      </c>
    </row>
    <row r="213" s="2" customFormat="1" ht="16.5" customHeight="1">
      <c r="A213" s="39"/>
      <c r="B213" s="40"/>
      <c r="C213" s="257" t="s">
        <v>397</v>
      </c>
      <c r="D213" s="257" t="s">
        <v>236</v>
      </c>
      <c r="E213" s="258" t="s">
        <v>398</v>
      </c>
      <c r="F213" s="259" t="s">
        <v>399</v>
      </c>
      <c r="G213" s="260" t="s">
        <v>306</v>
      </c>
      <c r="H213" s="261">
        <v>1</v>
      </c>
      <c r="I213" s="262"/>
      <c r="J213" s="263">
        <f>ROUND(I213*H213,2)</f>
        <v>0</v>
      </c>
      <c r="K213" s="259" t="s">
        <v>149</v>
      </c>
      <c r="L213" s="264"/>
      <c r="M213" s="265" t="s">
        <v>19</v>
      </c>
      <c r="N213" s="266" t="s">
        <v>43</v>
      </c>
      <c r="O213" s="85"/>
      <c r="P213" s="215">
        <f>O213*H213</f>
        <v>0</v>
      </c>
      <c r="Q213" s="215">
        <v>0.00029999999999999997</v>
      </c>
      <c r="R213" s="215">
        <f>Q213*H213</f>
        <v>0.00029999999999999997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193</v>
      </c>
      <c r="AT213" s="217" t="s">
        <v>236</v>
      </c>
      <c r="AU213" s="217" t="s">
        <v>82</v>
      </c>
      <c r="AY213" s="18" t="s">
        <v>143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80</v>
      </c>
      <c r="BK213" s="218">
        <f>ROUND(I213*H213,2)</f>
        <v>0</v>
      </c>
      <c r="BL213" s="18" t="s">
        <v>150</v>
      </c>
      <c r="BM213" s="217" t="s">
        <v>400</v>
      </c>
    </row>
    <row r="214" s="2" customFormat="1" ht="16.5" customHeight="1">
      <c r="A214" s="39"/>
      <c r="B214" s="40"/>
      <c r="C214" s="206" t="s">
        <v>401</v>
      </c>
      <c r="D214" s="206" t="s">
        <v>145</v>
      </c>
      <c r="E214" s="207" t="s">
        <v>402</v>
      </c>
      <c r="F214" s="208" t="s">
        <v>403</v>
      </c>
      <c r="G214" s="209" t="s">
        <v>306</v>
      </c>
      <c r="H214" s="210">
        <v>1</v>
      </c>
      <c r="I214" s="211"/>
      <c r="J214" s="212">
        <f>ROUND(I214*H214,2)</f>
        <v>0</v>
      </c>
      <c r="K214" s="208" t="s">
        <v>149</v>
      </c>
      <c r="L214" s="45"/>
      <c r="M214" s="213" t="s">
        <v>19</v>
      </c>
      <c r="N214" s="214" t="s">
        <v>43</v>
      </c>
      <c r="O214" s="85"/>
      <c r="P214" s="215">
        <f>O214*H214</f>
        <v>0</v>
      </c>
      <c r="Q214" s="215">
        <v>0.050000000000000003</v>
      </c>
      <c r="R214" s="215">
        <f>Q214*H214</f>
        <v>0.050000000000000003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150</v>
      </c>
      <c r="AT214" s="217" t="s">
        <v>145</v>
      </c>
      <c r="AU214" s="217" t="s">
        <v>82</v>
      </c>
      <c r="AY214" s="18" t="s">
        <v>143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80</v>
      </c>
      <c r="BK214" s="218">
        <f>ROUND(I214*H214,2)</f>
        <v>0</v>
      </c>
      <c r="BL214" s="18" t="s">
        <v>150</v>
      </c>
      <c r="BM214" s="217" t="s">
        <v>404</v>
      </c>
    </row>
    <row r="215" s="2" customFormat="1">
      <c r="A215" s="39"/>
      <c r="B215" s="40"/>
      <c r="C215" s="41"/>
      <c r="D215" s="219" t="s">
        <v>152</v>
      </c>
      <c r="E215" s="41"/>
      <c r="F215" s="220" t="s">
        <v>405</v>
      </c>
      <c r="G215" s="41"/>
      <c r="H215" s="41"/>
      <c r="I215" s="221"/>
      <c r="J215" s="41"/>
      <c r="K215" s="41"/>
      <c r="L215" s="45"/>
      <c r="M215" s="222"/>
      <c r="N215" s="22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152</v>
      </c>
      <c r="AU215" s="18" t="s">
        <v>82</v>
      </c>
    </row>
    <row r="216" s="2" customFormat="1" ht="16.5" customHeight="1">
      <c r="A216" s="39"/>
      <c r="B216" s="40"/>
      <c r="C216" s="257" t="s">
        <v>406</v>
      </c>
      <c r="D216" s="257" t="s">
        <v>236</v>
      </c>
      <c r="E216" s="258" t="s">
        <v>407</v>
      </c>
      <c r="F216" s="259" t="s">
        <v>408</v>
      </c>
      <c r="G216" s="260" t="s">
        <v>306</v>
      </c>
      <c r="H216" s="261">
        <v>1</v>
      </c>
      <c r="I216" s="262"/>
      <c r="J216" s="263">
        <f>ROUND(I216*H216,2)</f>
        <v>0</v>
      </c>
      <c r="K216" s="259" t="s">
        <v>149</v>
      </c>
      <c r="L216" s="264"/>
      <c r="M216" s="265" t="s">
        <v>19</v>
      </c>
      <c r="N216" s="266" t="s">
        <v>43</v>
      </c>
      <c r="O216" s="85"/>
      <c r="P216" s="215">
        <f>O216*H216</f>
        <v>0</v>
      </c>
      <c r="Q216" s="215">
        <v>0.029499999999999998</v>
      </c>
      <c r="R216" s="215">
        <f>Q216*H216</f>
        <v>0.029499999999999998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193</v>
      </c>
      <c r="AT216" s="217" t="s">
        <v>236</v>
      </c>
      <c r="AU216" s="217" t="s">
        <v>82</v>
      </c>
      <c r="AY216" s="18" t="s">
        <v>143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80</v>
      </c>
      <c r="BK216" s="218">
        <f>ROUND(I216*H216,2)</f>
        <v>0</v>
      </c>
      <c r="BL216" s="18" t="s">
        <v>150</v>
      </c>
      <c r="BM216" s="217" t="s">
        <v>409</v>
      </c>
    </row>
    <row r="217" s="2" customFormat="1" ht="16.5" customHeight="1">
      <c r="A217" s="39"/>
      <c r="B217" s="40"/>
      <c r="C217" s="257" t="s">
        <v>410</v>
      </c>
      <c r="D217" s="257" t="s">
        <v>236</v>
      </c>
      <c r="E217" s="258" t="s">
        <v>411</v>
      </c>
      <c r="F217" s="259" t="s">
        <v>412</v>
      </c>
      <c r="G217" s="260" t="s">
        <v>306</v>
      </c>
      <c r="H217" s="261">
        <v>1</v>
      </c>
      <c r="I217" s="262"/>
      <c r="J217" s="263">
        <f>ROUND(I217*H217,2)</f>
        <v>0</v>
      </c>
      <c r="K217" s="259" t="s">
        <v>149</v>
      </c>
      <c r="L217" s="264"/>
      <c r="M217" s="265" t="s">
        <v>19</v>
      </c>
      <c r="N217" s="266" t="s">
        <v>43</v>
      </c>
      <c r="O217" s="85"/>
      <c r="P217" s="215">
        <f>O217*H217</f>
        <v>0</v>
      </c>
      <c r="Q217" s="215">
        <v>0.0025000000000000001</v>
      </c>
      <c r="R217" s="215">
        <f>Q217*H217</f>
        <v>0.0025000000000000001</v>
      </c>
      <c r="S217" s="215">
        <v>0</v>
      </c>
      <c r="T217" s="21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7" t="s">
        <v>193</v>
      </c>
      <c r="AT217" s="217" t="s">
        <v>236</v>
      </c>
      <c r="AU217" s="217" t="s">
        <v>82</v>
      </c>
      <c r="AY217" s="18" t="s">
        <v>143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80</v>
      </c>
      <c r="BK217" s="218">
        <f>ROUND(I217*H217,2)</f>
        <v>0</v>
      </c>
      <c r="BL217" s="18" t="s">
        <v>150</v>
      </c>
      <c r="BM217" s="217" t="s">
        <v>413</v>
      </c>
    </row>
    <row r="218" s="2" customFormat="1" ht="16.5" customHeight="1">
      <c r="A218" s="39"/>
      <c r="B218" s="40"/>
      <c r="C218" s="206" t="s">
        <v>414</v>
      </c>
      <c r="D218" s="206" t="s">
        <v>145</v>
      </c>
      <c r="E218" s="207" t="s">
        <v>415</v>
      </c>
      <c r="F218" s="208" t="s">
        <v>416</v>
      </c>
      <c r="G218" s="209" t="s">
        <v>306</v>
      </c>
      <c r="H218" s="210">
        <v>1</v>
      </c>
      <c r="I218" s="211"/>
      <c r="J218" s="212">
        <f>ROUND(I218*H218,2)</f>
        <v>0</v>
      </c>
      <c r="K218" s="208" t="s">
        <v>149</v>
      </c>
      <c r="L218" s="45"/>
      <c r="M218" s="213" t="s">
        <v>19</v>
      </c>
      <c r="N218" s="214" t="s">
        <v>43</v>
      </c>
      <c r="O218" s="85"/>
      <c r="P218" s="215">
        <f>O218*H218</f>
        <v>0</v>
      </c>
      <c r="Q218" s="215">
        <v>0.00033</v>
      </c>
      <c r="R218" s="215">
        <f>Q218*H218</f>
        <v>0.00033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150</v>
      </c>
      <c r="AT218" s="217" t="s">
        <v>145</v>
      </c>
      <c r="AU218" s="217" t="s">
        <v>82</v>
      </c>
      <c r="AY218" s="18" t="s">
        <v>143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80</v>
      </c>
      <c r="BK218" s="218">
        <f>ROUND(I218*H218,2)</f>
        <v>0</v>
      </c>
      <c r="BL218" s="18" t="s">
        <v>150</v>
      </c>
      <c r="BM218" s="217" t="s">
        <v>417</v>
      </c>
    </row>
    <row r="219" s="2" customFormat="1">
      <c r="A219" s="39"/>
      <c r="B219" s="40"/>
      <c r="C219" s="41"/>
      <c r="D219" s="219" t="s">
        <v>152</v>
      </c>
      <c r="E219" s="41"/>
      <c r="F219" s="220" t="s">
        <v>418</v>
      </c>
      <c r="G219" s="41"/>
      <c r="H219" s="41"/>
      <c r="I219" s="221"/>
      <c r="J219" s="41"/>
      <c r="K219" s="41"/>
      <c r="L219" s="45"/>
      <c r="M219" s="222"/>
      <c r="N219" s="22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152</v>
      </c>
      <c r="AU219" s="18" t="s">
        <v>82</v>
      </c>
    </row>
    <row r="220" s="2" customFormat="1" ht="16.5" customHeight="1">
      <c r="A220" s="39"/>
      <c r="B220" s="40"/>
      <c r="C220" s="206" t="s">
        <v>419</v>
      </c>
      <c r="D220" s="206" t="s">
        <v>145</v>
      </c>
      <c r="E220" s="207" t="s">
        <v>420</v>
      </c>
      <c r="F220" s="208" t="s">
        <v>421</v>
      </c>
      <c r="G220" s="209" t="s">
        <v>95</v>
      </c>
      <c r="H220" s="210">
        <v>3.5</v>
      </c>
      <c r="I220" s="211"/>
      <c r="J220" s="212">
        <f>ROUND(I220*H220,2)</f>
        <v>0</v>
      </c>
      <c r="K220" s="208" t="s">
        <v>149</v>
      </c>
      <c r="L220" s="45"/>
      <c r="M220" s="213" t="s">
        <v>19</v>
      </c>
      <c r="N220" s="214" t="s">
        <v>43</v>
      </c>
      <c r="O220" s="85"/>
      <c r="P220" s="215">
        <f>O220*H220</f>
        <v>0</v>
      </c>
      <c r="Q220" s="215">
        <v>0.00019000000000000001</v>
      </c>
      <c r="R220" s="215">
        <f>Q220*H220</f>
        <v>0.00066500000000000001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150</v>
      </c>
      <c r="AT220" s="217" t="s">
        <v>145</v>
      </c>
      <c r="AU220" s="217" t="s">
        <v>82</v>
      </c>
      <c r="AY220" s="18" t="s">
        <v>143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80</v>
      </c>
      <c r="BK220" s="218">
        <f>ROUND(I220*H220,2)</f>
        <v>0</v>
      </c>
      <c r="BL220" s="18" t="s">
        <v>150</v>
      </c>
      <c r="BM220" s="217" t="s">
        <v>422</v>
      </c>
    </row>
    <row r="221" s="2" customFormat="1">
      <c r="A221" s="39"/>
      <c r="B221" s="40"/>
      <c r="C221" s="41"/>
      <c r="D221" s="219" t="s">
        <v>152</v>
      </c>
      <c r="E221" s="41"/>
      <c r="F221" s="220" t="s">
        <v>423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152</v>
      </c>
      <c r="AU221" s="18" t="s">
        <v>82</v>
      </c>
    </row>
    <row r="222" s="13" customFormat="1">
      <c r="A222" s="13"/>
      <c r="B222" s="224"/>
      <c r="C222" s="225"/>
      <c r="D222" s="226" t="s">
        <v>154</v>
      </c>
      <c r="E222" s="227" t="s">
        <v>19</v>
      </c>
      <c r="F222" s="228" t="s">
        <v>424</v>
      </c>
      <c r="G222" s="225"/>
      <c r="H222" s="229">
        <v>3.5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154</v>
      </c>
      <c r="AU222" s="235" t="s">
        <v>82</v>
      </c>
      <c r="AV222" s="13" t="s">
        <v>82</v>
      </c>
      <c r="AW222" s="13" t="s">
        <v>33</v>
      </c>
      <c r="AX222" s="13" t="s">
        <v>80</v>
      </c>
      <c r="AY222" s="235" t="s">
        <v>143</v>
      </c>
    </row>
    <row r="223" s="2" customFormat="1" ht="16.5" customHeight="1">
      <c r="A223" s="39"/>
      <c r="B223" s="40"/>
      <c r="C223" s="206" t="s">
        <v>425</v>
      </c>
      <c r="D223" s="206" t="s">
        <v>145</v>
      </c>
      <c r="E223" s="207" t="s">
        <v>426</v>
      </c>
      <c r="F223" s="208" t="s">
        <v>427</v>
      </c>
      <c r="G223" s="209" t="s">
        <v>95</v>
      </c>
      <c r="H223" s="210">
        <v>2</v>
      </c>
      <c r="I223" s="211"/>
      <c r="J223" s="212">
        <f>ROUND(I223*H223,2)</f>
        <v>0</v>
      </c>
      <c r="K223" s="208" t="s">
        <v>149</v>
      </c>
      <c r="L223" s="45"/>
      <c r="M223" s="213" t="s">
        <v>19</v>
      </c>
      <c r="N223" s="214" t="s">
        <v>43</v>
      </c>
      <c r="O223" s="85"/>
      <c r="P223" s="215">
        <f>O223*H223</f>
        <v>0</v>
      </c>
      <c r="Q223" s="215">
        <v>6.9999999999999994E-05</v>
      </c>
      <c r="R223" s="215">
        <f>Q223*H223</f>
        <v>0.00013999999999999999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150</v>
      </c>
      <c r="AT223" s="217" t="s">
        <v>145</v>
      </c>
      <c r="AU223" s="217" t="s">
        <v>82</v>
      </c>
      <c r="AY223" s="18" t="s">
        <v>143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80</v>
      </c>
      <c r="BK223" s="218">
        <f>ROUND(I223*H223,2)</f>
        <v>0</v>
      </c>
      <c r="BL223" s="18" t="s">
        <v>150</v>
      </c>
      <c r="BM223" s="217" t="s">
        <v>428</v>
      </c>
    </row>
    <row r="224" s="2" customFormat="1">
      <c r="A224" s="39"/>
      <c r="B224" s="40"/>
      <c r="C224" s="41"/>
      <c r="D224" s="219" t="s">
        <v>152</v>
      </c>
      <c r="E224" s="41"/>
      <c r="F224" s="220" t="s">
        <v>429</v>
      </c>
      <c r="G224" s="41"/>
      <c r="H224" s="41"/>
      <c r="I224" s="221"/>
      <c r="J224" s="41"/>
      <c r="K224" s="41"/>
      <c r="L224" s="45"/>
      <c r="M224" s="222"/>
      <c r="N224" s="223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152</v>
      </c>
      <c r="AU224" s="18" t="s">
        <v>82</v>
      </c>
    </row>
    <row r="225" s="13" customFormat="1">
      <c r="A225" s="13"/>
      <c r="B225" s="224"/>
      <c r="C225" s="225"/>
      <c r="D225" s="226" t="s">
        <v>154</v>
      </c>
      <c r="E225" s="227" t="s">
        <v>19</v>
      </c>
      <c r="F225" s="228" t="s">
        <v>430</v>
      </c>
      <c r="G225" s="225"/>
      <c r="H225" s="229">
        <v>2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154</v>
      </c>
      <c r="AU225" s="235" t="s">
        <v>82</v>
      </c>
      <c r="AV225" s="13" t="s">
        <v>82</v>
      </c>
      <c r="AW225" s="13" t="s">
        <v>33</v>
      </c>
      <c r="AX225" s="13" t="s">
        <v>80</v>
      </c>
      <c r="AY225" s="235" t="s">
        <v>143</v>
      </c>
    </row>
    <row r="226" s="12" customFormat="1" ht="22.8" customHeight="1">
      <c r="A226" s="12"/>
      <c r="B226" s="190"/>
      <c r="C226" s="191"/>
      <c r="D226" s="192" t="s">
        <v>71</v>
      </c>
      <c r="E226" s="204" t="s">
        <v>198</v>
      </c>
      <c r="F226" s="204" t="s">
        <v>431</v>
      </c>
      <c r="G226" s="191"/>
      <c r="H226" s="191"/>
      <c r="I226" s="194"/>
      <c r="J226" s="205">
        <f>BK226</f>
        <v>0</v>
      </c>
      <c r="K226" s="191"/>
      <c r="L226" s="196"/>
      <c r="M226" s="197"/>
      <c r="N226" s="198"/>
      <c r="O226" s="198"/>
      <c r="P226" s="199">
        <f>SUM(P227:P237)</f>
        <v>0</v>
      </c>
      <c r="Q226" s="198"/>
      <c r="R226" s="199">
        <f>SUM(R227:R237)</f>
        <v>0.00024000000000000001</v>
      </c>
      <c r="S226" s="198"/>
      <c r="T226" s="200">
        <f>SUM(T227:T237)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1" t="s">
        <v>80</v>
      </c>
      <c r="AT226" s="202" t="s">
        <v>71</v>
      </c>
      <c r="AU226" s="202" t="s">
        <v>80</v>
      </c>
      <c r="AY226" s="201" t="s">
        <v>143</v>
      </c>
      <c r="BK226" s="203">
        <f>SUM(BK227:BK237)</f>
        <v>0</v>
      </c>
    </row>
    <row r="227" s="2" customFormat="1" ht="24.15" customHeight="1">
      <c r="A227" s="39"/>
      <c r="B227" s="40"/>
      <c r="C227" s="206" t="s">
        <v>432</v>
      </c>
      <c r="D227" s="206" t="s">
        <v>145</v>
      </c>
      <c r="E227" s="207" t="s">
        <v>433</v>
      </c>
      <c r="F227" s="208" t="s">
        <v>434</v>
      </c>
      <c r="G227" s="209" t="s">
        <v>95</v>
      </c>
      <c r="H227" s="210">
        <v>4</v>
      </c>
      <c r="I227" s="211"/>
      <c r="J227" s="212">
        <f>ROUND(I227*H227,2)</f>
        <v>0</v>
      </c>
      <c r="K227" s="208" t="s">
        <v>149</v>
      </c>
      <c r="L227" s="45"/>
      <c r="M227" s="213" t="s">
        <v>19</v>
      </c>
      <c r="N227" s="214" t="s">
        <v>43</v>
      </c>
      <c r="O227" s="85"/>
      <c r="P227" s="215">
        <f>O227*H227</f>
        <v>0</v>
      </c>
      <c r="Q227" s="215">
        <v>6.0000000000000002E-05</v>
      </c>
      <c r="R227" s="215">
        <f>Q227*H227</f>
        <v>0.00024000000000000001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150</v>
      </c>
      <c r="AT227" s="217" t="s">
        <v>145</v>
      </c>
      <c r="AU227" s="217" t="s">
        <v>82</v>
      </c>
      <c r="AY227" s="18" t="s">
        <v>143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80</v>
      </c>
      <c r="BK227" s="218">
        <f>ROUND(I227*H227,2)</f>
        <v>0</v>
      </c>
      <c r="BL227" s="18" t="s">
        <v>150</v>
      </c>
      <c r="BM227" s="217" t="s">
        <v>435</v>
      </c>
    </row>
    <row r="228" s="2" customFormat="1">
      <c r="A228" s="39"/>
      <c r="B228" s="40"/>
      <c r="C228" s="41"/>
      <c r="D228" s="219" t="s">
        <v>152</v>
      </c>
      <c r="E228" s="41"/>
      <c r="F228" s="220" t="s">
        <v>436</v>
      </c>
      <c r="G228" s="41"/>
      <c r="H228" s="41"/>
      <c r="I228" s="221"/>
      <c r="J228" s="41"/>
      <c r="K228" s="41"/>
      <c r="L228" s="45"/>
      <c r="M228" s="222"/>
      <c r="N228" s="22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152</v>
      </c>
      <c r="AU228" s="18" t="s">
        <v>82</v>
      </c>
    </row>
    <row r="229" s="13" customFormat="1">
      <c r="A229" s="13"/>
      <c r="B229" s="224"/>
      <c r="C229" s="225"/>
      <c r="D229" s="226" t="s">
        <v>154</v>
      </c>
      <c r="E229" s="227" t="s">
        <v>19</v>
      </c>
      <c r="F229" s="228" t="s">
        <v>437</v>
      </c>
      <c r="G229" s="225"/>
      <c r="H229" s="229">
        <v>4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154</v>
      </c>
      <c r="AU229" s="235" t="s">
        <v>82</v>
      </c>
      <c r="AV229" s="13" t="s">
        <v>82</v>
      </c>
      <c r="AW229" s="13" t="s">
        <v>33</v>
      </c>
      <c r="AX229" s="13" t="s">
        <v>80</v>
      </c>
      <c r="AY229" s="235" t="s">
        <v>143</v>
      </c>
    </row>
    <row r="230" s="2" customFormat="1" ht="24.15" customHeight="1">
      <c r="A230" s="39"/>
      <c r="B230" s="40"/>
      <c r="C230" s="206" t="s">
        <v>438</v>
      </c>
      <c r="D230" s="206" t="s">
        <v>145</v>
      </c>
      <c r="E230" s="207" t="s">
        <v>439</v>
      </c>
      <c r="F230" s="208" t="s">
        <v>440</v>
      </c>
      <c r="G230" s="209" t="s">
        <v>95</v>
      </c>
      <c r="H230" s="210">
        <v>4</v>
      </c>
      <c r="I230" s="211"/>
      <c r="J230" s="212">
        <f>ROUND(I230*H230,2)</f>
        <v>0</v>
      </c>
      <c r="K230" s="208" t="s">
        <v>149</v>
      </c>
      <c r="L230" s="45"/>
      <c r="M230" s="213" t="s">
        <v>19</v>
      </c>
      <c r="N230" s="214" t="s">
        <v>43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150</v>
      </c>
      <c r="AT230" s="217" t="s">
        <v>145</v>
      </c>
      <c r="AU230" s="217" t="s">
        <v>82</v>
      </c>
      <c r="AY230" s="18" t="s">
        <v>143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80</v>
      </c>
      <c r="BK230" s="218">
        <f>ROUND(I230*H230,2)</f>
        <v>0</v>
      </c>
      <c r="BL230" s="18" t="s">
        <v>150</v>
      </c>
      <c r="BM230" s="217" t="s">
        <v>441</v>
      </c>
    </row>
    <row r="231" s="2" customFormat="1">
      <c r="A231" s="39"/>
      <c r="B231" s="40"/>
      <c r="C231" s="41"/>
      <c r="D231" s="219" t="s">
        <v>152</v>
      </c>
      <c r="E231" s="41"/>
      <c r="F231" s="220" t="s">
        <v>442</v>
      </c>
      <c r="G231" s="41"/>
      <c r="H231" s="41"/>
      <c r="I231" s="221"/>
      <c r="J231" s="41"/>
      <c r="K231" s="41"/>
      <c r="L231" s="45"/>
      <c r="M231" s="222"/>
      <c r="N231" s="22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152</v>
      </c>
      <c r="AU231" s="18" t="s">
        <v>82</v>
      </c>
    </row>
    <row r="232" s="14" customFormat="1">
      <c r="A232" s="14"/>
      <c r="B232" s="236"/>
      <c r="C232" s="237"/>
      <c r="D232" s="226" t="s">
        <v>154</v>
      </c>
      <c r="E232" s="238" t="s">
        <v>19</v>
      </c>
      <c r="F232" s="239" t="s">
        <v>443</v>
      </c>
      <c r="G232" s="237"/>
      <c r="H232" s="238" t="s">
        <v>19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154</v>
      </c>
      <c r="AU232" s="245" t="s">
        <v>82</v>
      </c>
      <c r="AV232" s="14" t="s">
        <v>80</v>
      </c>
      <c r="AW232" s="14" t="s">
        <v>33</v>
      </c>
      <c r="AX232" s="14" t="s">
        <v>72</v>
      </c>
      <c r="AY232" s="245" t="s">
        <v>143</v>
      </c>
    </row>
    <row r="233" s="13" customFormat="1">
      <c r="A233" s="13"/>
      <c r="B233" s="224"/>
      <c r="C233" s="225"/>
      <c r="D233" s="226" t="s">
        <v>154</v>
      </c>
      <c r="E233" s="227" t="s">
        <v>19</v>
      </c>
      <c r="F233" s="228" t="s">
        <v>444</v>
      </c>
      <c r="G233" s="225"/>
      <c r="H233" s="229">
        <v>2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154</v>
      </c>
      <c r="AU233" s="235" t="s">
        <v>82</v>
      </c>
      <c r="AV233" s="13" t="s">
        <v>82</v>
      </c>
      <c r="AW233" s="13" t="s">
        <v>33</v>
      </c>
      <c r="AX233" s="13" t="s">
        <v>72</v>
      </c>
      <c r="AY233" s="235" t="s">
        <v>143</v>
      </c>
    </row>
    <row r="234" s="16" customFormat="1">
      <c r="A234" s="16"/>
      <c r="B234" s="267"/>
      <c r="C234" s="268"/>
      <c r="D234" s="226" t="s">
        <v>154</v>
      </c>
      <c r="E234" s="269" t="s">
        <v>93</v>
      </c>
      <c r="F234" s="270" t="s">
        <v>445</v>
      </c>
      <c r="G234" s="268"/>
      <c r="H234" s="271">
        <v>2</v>
      </c>
      <c r="I234" s="272"/>
      <c r="J234" s="268"/>
      <c r="K234" s="268"/>
      <c r="L234" s="273"/>
      <c r="M234" s="274"/>
      <c r="N234" s="275"/>
      <c r="O234" s="275"/>
      <c r="P234" s="275"/>
      <c r="Q234" s="275"/>
      <c r="R234" s="275"/>
      <c r="S234" s="275"/>
      <c r="T234" s="27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7" t="s">
        <v>154</v>
      </c>
      <c r="AU234" s="277" t="s">
        <v>82</v>
      </c>
      <c r="AV234" s="16" t="s">
        <v>161</v>
      </c>
      <c r="AW234" s="16" t="s">
        <v>33</v>
      </c>
      <c r="AX234" s="16" t="s">
        <v>72</v>
      </c>
      <c r="AY234" s="277" t="s">
        <v>143</v>
      </c>
    </row>
    <row r="235" s="13" customFormat="1">
      <c r="A235" s="13"/>
      <c r="B235" s="224"/>
      <c r="C235" s="225"/>
      <c r="D235" s="226" t="s">
        <v>154</v>
      </c>
      <c r="E235" s="227" t="s">
        <v>19</v>
      </c>
      <c r="F235" s="228" t="s">
        <v>437</v>
      </c>
      <c r="G235" s="225"/>
      <c r="H235" s="229">
        <v>4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154</v>
      </c>
      <c r="AU235" s="235" t="s">
        <v>82</v>
      </c>
      <c r="AV235" s="13" t="s">
        <v>82</v>
      </c>
      <c r="AW235" s="13" t="s">
        <v>33</v>
      </c>
      <c r="AX235" s="13" t="s">
        <v>80</v>
      </c>
      <c r="AY235" s="235" t="s">
        <v>143</v>
      </c>
    </row>
    <row r="236" s="2" customFormat="1" ht="16.5" customHeight="1">
      <c r="A236" s="39"/>
      <c r="B236" s="40"/>
      <c r="C236" s="206" t="s">
        <v>446</v>
      </c>
      <c r="D236" s="206" t="s">
        <v>145</v>
      </c>
      <c r="E236" s="207" t="s">
        <v>447</v>
      </c>
      <c r="F236" s="208" t="s">
        <v>448</v>
      </c>
      <c r="G236" s="209" t="s">
        <v>95</v>
      </c>
      <c r="H236" s="210">
        <v>4</v>
      </c>
      <c r="I236" s="211"/>
      <c r="J236" s="212">
        <f>ROUND(I236*H236,2)</f>
        <v>0</v>
      </c>
      <c r="K236" s="208" t="s">
        <v>149</v>
      </c>
      <c r="L236" s="45"/>
      <c r="M236" s="213" t="s">
        <v>19</v>
      </c>
      <c r="N236" s="214" t="s">
        <v>43</v>
      </c>
      <c r="O236" s="85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150</v>
      </c>
      <c r="AT236" s="217" t="s">
        <v>145</v>
      </c>
      <c r="AU236" s="217" t="s">
        <v>82</v>
      </c>
      <c r="AY236" s="18" t="s">
        <v>143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80</v>
      </c>
      <c r="BK236" s="218">
        <f>ROUND(I236*H236,2)</f>
        <v>0</v>
      </c>
      <c r="BL236" s="18" t="s">
        <v>150</v>
      </c>
      <c r="BM236" s="217" t="s">
        <v>449</v>
      </c>
    </row>
    <row r="237" s="2" customFormat="1">
      <c r="A237" s="39"/>
      <c r="B237" s="40"/>
      <c r="C237" s="41"/>
      <c r="D237" s="219" t="s">
        <v>152</v>
      </c>
      <c r="E237" s="41"/>
      <c r="F237" s="220" t="s">
        <v>450</v>
      </c>
      <c r="G237" s="41"/>
      <c r="H237" s="41"/>
      <c r="I237" s="221"/>
      <c r="J237" s="41"/>
      <c r="K237" s="41"/>
      <c r="L237" s="45"/>
      <c r="M237" s="222"/>
      <c r="N237" s="22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152</v>
      </c>
      <c r="AU237" s="18" t="s">
        <v>82</v>
      </c>
    </row>
    <row r="238" s="12" customFormat="1" ht="22.8" customHeight="1">
      <c r="A238" s="12"/>
      <c r="B238" s="190"/>
      <c r="C238" s="191"/>
      <c r="D238" s="192" t="s">
        <v>71</v>
      </c>
      <c r="E238" s="204" t="s">
        <v>451</v>
      </c>
      <c r="F238" s="204" t="s">
        <v>452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SUM(P239:P258)</f>
        <v>0</v>
      </c>
      <c r="Q238" s="198"/>
      <c r="R238" s="199">
        <f>SUM(R239:R258)</f>
        <v>0</v>
      </c>
      <c r="S238" s="198"/>
      <c r="T238" s="200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80</v>
      </c>
      <c r="AT238" s="202" t="s">
        <v>71</v>
      </c>
      <c r="AU238" s="202" t="s">
        <v>80</v>
      </c>
      <c r="AY238" s="201" t="s">
        <v>143</v>
      </c>
      <c r="BK238" s="203">
        <f>SUM(BK239:BK258)</f>
        <v>0</v>
      </c>
    </row>
    <row r="239" s="2" customFormat="1" ht="21.75" customHeight="1">
      <c r="A239" s="39"/>
      <c r="B239" s="40"/>
      <c r="C239" s="206" t="s">
        <v>453</v>
      </c>
      <c r="D239" s="206" t="s">
        <v>145</v>
      </c>
      <c r="E239" s="207" t="s">
        <v>454</v>
      </c>
      <c r="F239" s="208" t="s">
        <v>455</v>
      </c>
      <c r="G239" s="209" t="s">
        <v>217</v>
      </c>
      <c r="H239" s="210">
        <v>2.0059999999999998</v>
      </c>
      <c r="I239" s="211"/>
      <c r="J239" s="212">
        <f>ROUND(I239*H239,2)</f>
        <v>0</v>
      </c>
      <c r="K239" s="208" t="s">
        <v>149</v>
      </c>
      <c r="L239" s="45"/>
      <c r="M239" s="213" t="s">
        <v>19</v>
      </c>
      <c r="N239" s="214" t="s">
        <v>43</v>
      </c>
      <c r="O239" s="85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150</v>
      </c>
      <c r="AT239" s="217" t="s">
        <v>145</v>
      </c>
      <c r="AU239" s="217" t="s">
        <v>82</v>
      </c>
      <c r="AY239" s="18" t="s">
        <v>143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80</v>
      </c>
      <c r="BK239" s="218">
        <f>ROUND(I239*H239,2)</f>
        <v>0</v>
      </c>
      <c r="BL239" s="18" t="s">
        <v>150</v>
      </c>
      <c r="BM239" s="217" t="s">
        <v>456</v>
      </c>
    </row>
    <row r="240" s="2" customFormat="1">
      <c r="A240" s="39"/>
      <c r="B240" s="40"/>
      <c r="C240" s="41"/>
      <c r="D240" s="219" t="s">
        <v>152</v>
      </c>
      <c r="E240" s="41"/>
      <c r="F240" s="220" t="s">
        <v>457</v>
      </c>
      <c r="G240" s="41"/>
      <c r="H240" s="41"/>
      <c r="I240" s="221"/>
      <c r="J240" s="41"/>
      <c r="K240" s="41"/>
      <c r="L240" s="45"/>
      <c r="M240" s="222"/>
      <c r="N240" s="22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82</v>
      </c>
    </row>
    <row r="241" s="13" customFormat="1">
      <c r="A241" s="13"/>
      <c r="B241" s="224"/>
      <c r="C241" s="225"/>
      <c r="D241" s="226" t="s">
        <v>154</v>
      </c>
      <c r="E241" s="227" t="s">
        <v>19</v>
      </c>
      <c r="F241" s="228" t="s">
        <v>458</v>
      </c>
      <c r="G241" s="225"/>
      <c r="H241" s="229">
        <v>2.0059999999999998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154</v>
      </c>
      <c r="AU241" s="235" t="s">
        <v>82</v>
      </c>
      <c r="AV241" s="13" t="s">
        <v>82</v>
      </c>
      <c r="AW241" s="13" t="s">
        <v>33</v>
      </c>
      <c r="AX241" s="13" t="s">
        <v>80</v>
      </c>
      <c r="AY241" s="235" t="s">
        <v>143</v>
      </c>
    </row>
    <row r="242" s="2" customFormat="1" ht="24.15" customHeight="1">
      <c r="A242" s="39"/>
      <c r="B242" s="40"/>
      <c r="C242" s="206" t="s">
        <v>459</v>
      </c>
      <c r="D242" s="206" t="s">
        <v>145</v>
      </c>
      <c r="E242" s="207" t="s">
        <v>460</v>
      </c>
      <c r="F242" s="208" t="s">
        <v>461</v>
      </c>
      <c r="G242" s="209" t="s">
        <v>217</v>
      </c>
      <c r="H242" s="210">
        <v>8.0239999999999991</v>
      </c>
      <c r="I242" s="211"/>
      <c r="J242" s="212">
        <f>ROUND(I242*H242,2)</f>
        <v>0</v>
      </c>
      <c r="K242" s="208" t="s">
        <v>149</v>
      </c>
      <c r="L242" s="45"/>
      <c r="M242" s="213" t="s">
        <v>19</v>
      </c>
      <c r="N242" s="214" t="s">
        <v>43</v>
      </c>
      <c r="O242" s="85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150</v>
      </c>
      <c r="AT242" s="217" t="s">
        <v>145</v>
      </c>
      <c r="AU242" s="217" t="s">
        <v>82</v>
      </c>
      <c r="AY242" s="18" t="s">
        <v>143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80</v>
      </c>
      <c r="BK242" s="218">
        <f>ROUND(I242*H242,2)</f>
        <v>0</v>
      </c>
      <c r="BL242" s="18" t="s">
        <v>150</v>
      </c>
      <c r="BM242" s="217" t="s">
        <v>462</v>
      </c>
    </row>
    <row r="243" s="2" customFormat="1">
      <c r="A243" s="39"/>
      <c r="B243" s="40"/>
      <c r="C243" s="41"/>
      <c r="D243" s="219" t="s">
        <v>152</v>
      </c>
      <c r="E243" s="41"/>
      <c r="F243" s="220" t="s">
        <v>463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82</v>
      </c>
    </row>
    <row r="244" s="13" customFormat="1">
      <c r="A244" s="13"/>
      <c r="B244" s="224"/>
      <c r="C244" s="225"/>
      <c r="D244" s="226" t="s">
        <v>154</v>
      </c>
      <c r="E244" s="225"/>
      <c r="F244" s="228" t="s">
        <v>464</v>
      </c>
      <c r="G244" s="225"/>
      <c r="H244" s="229">
        <v>8.0239999999999991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154</v>
      </c>
      <c r="AU244" s="235" t="s">
        <v>82</v>
      </c>
      <c r="AV244" s="13" t="s">
        <v>82</v>
      </c>
      <c r="AW244" s="13" t="s">
        <v>4</v>
      </c>
      <c r="AX244" s="13" t="s">
        <v>80</v>
      </c>
      <c r="AY244" s="235" t="s">
        <v>143</v>
      </c>
    </row>
    <row r="245" s="2" customFormat="1" ht="24.15" customHeight="1">
      <c r="A245" s="39"/>
      <c r="B245" s="40"/>
      <c r="C245" s="206" t="s">
        <v>465</v>
      </c>
      <c r="D245" s="206" t="s">
        <v>145</v>
      </c>
      <c r="E245" s="207" t="s">
        <v>466</v>
      </c>
      <c r="F245" s="208" t="s">
        <v>467</v>
      </c>
      <c r="G245" s="209" t="s">
        <v>217</v>
      </c>
      <c r="H245" s="210">
        <v>2.0059999999999998</v>
      </c>
      <c r="I245" s="211"/>
      <c r="J245" s="212">
        <f>ROUND(I245*H245,2)</f>
        <v>0</v>
      </c>
      <c r="K245" s="208" t="s">
        <v>149</v>
      </c>
      <c r="L245" s="45"/>
      <c r="M245" s="213" t="s">
        <v>19</v>
      </c>
      <c r="N245" s="214" t="s">
        <v>43</v>
      </c>
      <c r="O245" s="85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150</v>
      </c>
      <c r="AT245" s="217" t="s">
        <v>145</v>
      </c>
      <c r="AU245" s="217" t="s">
        <v>82</v>
      </c>
      <c r="AY245" s="18" t="s">
        <v>143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80</v>
      </c>
      <c r="BK245" s="218">
        <f>ROUND(I245*H245,2)</f>
        <v>0</v>
      </c>
      <c r="BL245" s="18" t="s">
        <v>150</v>
      </c>
      <c r="BM245" s="217" t="s">
        <v>468</v>
      </c>
    </row>
    <row r="246" s="2" customFormat="1">
      <c r="A246" s="39"/>
      <c r="B246" s="40"/>
      <c r="C246" s="41"/>
      <c r="D246" s="219" t="s">
        <v>152</v>
      </c>
      <c r="E246" s="41"/>
      <c r="F246" s="220" t="s">
        <v>469</v>
      </c>
      <c r="G246" s="41"/>
      <c r="H246" s="41"/>
      <c r="I246" s="221"/>
      <c r="J246" s="41"/>
      <c r="K246" s="41"/>
      <c r="L246" s="45"/>
      <c r="M246" s="222"/>
      <c r="N246" s="22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152</v>
      </c>
      <c r="AU246" s="18" t="s">
        <v>82</v>
      </c>
    </row>
    <row r="247" s="2" customFormat="1" ht="24.15" customHeight="1">
      <c r="A247" s="39"/>
      <c r="B247" s="40"/>
      <c r="C247" s="206" t="s">
        <v>470</v>
      </c>
      <c r="D247" s="206" t="s">
        <v>145</v>
      </c>
      <c r="E247" s="207" t="s">
        <v>471</v>
      </c>
      <c r="F247" s="208" t="s">
        <v>472</v>
      </c>
      <c r="G247" s="209" t="s">
        <v>217</v>
      </c>
      <c r="H247" s="210">
        <v>1.1659999999999999</v>
      </c>
      <c r="I247" s="211"/>
      <c r="J247" s="212">
        <f>ROUND(I247*H247,2)</f>
        <v>0</v>
      </c>
      <c r="K247" s="208" t="s">
        <v>149</v>
      </c>
      <c r="L247" s="45"/>
      <c r="M247" s="213" t="s">
        <v>19</v>
      </c>
      <c r="N247" s="214" t="s">
        <v>43</v>
      </c>
      <c r="O247" s="85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150</v>
      </c>
      <c r="AT247" s="217" t="s">
        <v>145</v>
      </c>
      <c r="AU247" s="217" t="s">
        <v>82</v>
      </c>
      <c r="AY247" s="18" t="s">
        <v>143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80</v>
      </c>
      <c r="BK247" s="218">
        <f>ROUND(I247*H247,2)</f>
        <v>0</v>
      </c>
      <c r="BL247" s="18" t="s">
        <v>150</v>
      </c>
      <c r="BM247" s="217" t="s">
        <v>473</v>
      </c>
    </row>
    <row r="248" s="2" customFormat="1">
      <c r="A248" s="39"/>
      <c r="B248" s="40"/>
      <c r="C248" s="41"/>
      <c r="D248" s="219" t="s">
        <v>152</v>
      </c>
      <c r="E248" s="41"/>
      <c r="F248" s="220" t="s">
        <v>474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152</v>
      </c>
      <c r="AU248" s="18" t="s">
        <v>82</v>
      </c>
    </row>
    <row r="249" s="13" customFormat="1">
      <c r="A249" s="13"/>
      <c r="B249" s="224"/>
      <c r="C249" s="225"/>
      <c r="D249" s="226" t="s">
        <v>154</v>
      </c>
      <c r="E249" s="227" t="s">
        <v>19</v>
      </c>
      <c r="F249" s="228" t="s">
        <v>475</v>
      </c>
      <c r="G249" s="225"/>
      <c r="H249" s="229">
        <v>1.1659999999999999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154</v>
      </c>
      <c r="AU249" s="235" t="s">
        <v>82</v>
      </c>
      <c r="AV249" s="13" t="s">
        <v>82</v>
      </c>
      <c r="AW249" s="13" t="s">
        <v>33</v>
      </c>
      <c r="AX249" s="13" t="s">
        <v>80</v>
      </c>
      <c r="AY249" s="235" t="s">
        <v>143</v>
      </c>
    </row>
    <row r="250" s="2" customFormat="1" ht="24.15" customHeight="1">
      <c r="A250" s="39"/>
      <c r="B250" s="40"/>
      <c r="C250" s="206" t="s">
        <v>476</v>
      </c>
      <c r="D250" s="206" t="s">
        <v>145</v>
      </c>
      <c r="E250" s="207" t="s">
        <v>477</v>
      </c>
      <c r="F250" s="208" t="s">
        <v>478</v>
      </c>
      <c r="G250" s="209" t="s">
        <v>217</v>
      </c>
      <c r="H250" s="210">
        <v>4.6639999999999997</v>
      </c>
      <c r="I250" s="211"/>
      <c r="J250" s="212">
        <f>ROUND(I250*H250,2)</f>
        <v>0</v>
      </c>
      <c r="K250" s="208" t="s">
        <v>149</v>
      </c>
      <c r="L250" s="45"/>
      <c r="M250" s="213" t="s">
        <v>19</v>
      </c>
      <c r="N250" s="214" t="s">
        <v>43</v>
      </c>
      <c r="O250" s="85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150</v>
      </c>
      <c r="AT250" s="217" t="s">
        <v>145</v>
      </c>
      <c r="AU250" s="217" t="s">
        <v>82</v>
      </c>
      <c r="AY250" s="18" t="s">
        <v>143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80</v>
      </c>
      <c r="BK250" s="218">
        <f>ROUND(I250*H250,2)</f>
        <v>0</v>
      </c>
      <c r="BL250" s="18" t="s">
        <v>150</v>
      </c>
      <c r="BM250" s="217" t="s">
        <v>479</v>
      </c>
    </row>
    <row r="251" s="2" customFormat="1">
      <c r="A251" s="39"/>
      <c r="B251" s="40"/>
      <c r="C251" s="41"/>
      <c r="D251" s="219" t="s">
        <v>152</v>
      </c>
      <c r="E251" s="41"/>
      <c r="F251" s="220" t="s">
        <v>480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152</v>
      </c>
      <c r="AU251" s="18" t="s">
        <v>82</v>
      </c>
    </row>
    <row r="252" s="13" customFormat="1">
      <c r="A252" s="13"/>
      <c r="B252" s="224"/>
      <c r="C252" s="225"/>
      <c r="D252" s="226" t="s">
        <v>154</v>
      </c>
      <c r="E252" s="225"/>
      <c r="F252" s="228" t="s">
        <v>481</v>
      </c>
      <c r="G252" s="225"/>
      <c r="H252" s="229">
        <v>4.6639999999999997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154</v>
      </c>
      <c r="AU252" s="235" t="s">
        <v>82</v>
      </c>
      <c r="AV252" s="13" t="s">
        <v>82</v>
      </c>
      <c r="AW252" s="13" t="s">
        <v>4</v>
      </c>
      <c r="AX252" s="13" t="s">
        <v>80</v>
      </c>
      <c r="AY252" s="235" t="s">
        <v>143</v>
      </c>
    </row>
    <row r="253" s="2" customFormat="1" ht="24.15" customHeight="1">
      <c r="A253" s="39"/>
      <c r="B253" s="40"/>
      <c r="C253" s="206" t="s">
        <v>482</v>
      </c>
      <c r="D253" s="206" t="s">
        <v>145</v>
      </c>
      <c r="E253" s="207" t="s">
        <v>483</v>
      </c>
      <c r="F253" s="208" t="s">
        <v>216</v>
      </c>
      <c r="G253" s="209" t="s">
        <v>217</v>
      </c>
      <c r="H253" s="210">
        <v>0.52200000000000002</v>
      </c>
      <c r="I253" s="211"/>
      <c r="J253" s="212">
        <f>ROUND(I253*H253,2)</f>
        <v>0</v>
      </c>
      <c r="K253" s="208" t="s">
        <v>149</v>
      </c>
      <c r="L253" s="45"/>
      <c r="M253" s="213" t="s">
        <v>19</v>
      </c>
      <c r="N253" s="214" t="s">
        <v>43</v>
      </c>
      <c r="O253" s="85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7" t="s">
        <v>150</v>
      </c>
      <c r="AT253" s="217" t="s">
        <v>145</v>
      </c>
      <c r="AU253" s="217" t="s">
        <v>82</v>
      </c>
      <c r="AY253" s="18" t="s">
        <v>143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8" t="s">
        <v>80</v>
      </c>
      <c r="BK253" s="218">
        <f>ROUND(I253*H253,2)</f>
        <v>0</v>
      </c>
      <c r="BL253" s="18" t="s">
        <v>150</v>
      </c>
      <c r="BM253" s="217" t="s">
        <v>484</v>
      </c>
    </row>
    <row r="254" s="2" customFormat="1">
      <c r="A254" s="39"/>
      <c r="B254" s="40"/>
      <c r="C254" s="41"/>
      <c r="D254" s="219" t="s">
        <v>152</v>
      </c>
      <c r="E254" s="41"/>
      <c r="F254" s="220" t="s">
        <v>485</v>
      </c>
      <c r="G254" s="41"/>
      <c r="H254" s="41"/>
      <c r="I254" s="221"/>
      <c r="J254" s="41"/>
      <c r="K254" s="41"/>
      <c r="L254" s="45"/>
      <c r="M254" s="222"/>
      <c r="N254" s="223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82</v>
      </c>
    </row>
    <row r="255" s="13" customFormat="1">
      <c r="A255" s="13"/>
      <c r="B255" s="224"/>
      <c r="C255" s="225"/>
      <c r="D255" s="226" t="s">
        <v>154</v>
      </c>
      <c r="E255" s="227" t="s">
        <v>19</v>
      </c>
      <c r="F255" s="228" t="s">
        <v>486</v>
      </c>
      <c r="G255" s="225"/>
      <c r="H255" s="229">
        <v>0.52200000000000002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154</v>
      </c>
      <c r="AU255" s="235" t="s">
        <v>82</v>
      </c>
      <c r="AV255" s="13" t="s">
        <v>82</v>
      </c>
      <c r="AW255" s="13" t="s">
        <v>33</v>
      </c>
      <c r="AX255" s="13" t="s">
        <v>80</v>
      </c>
      <c r="AY255" s="235" t="s">
        <v>143</v>
      </c>
    </row>
    <row r="256" s="2" customFormat="1" ht="24.15" customHeight="1">
      <c r="A256" s="39"/>
      <c r="B256" s="40"/>
      <c r="C256" s="206" t="s">
        <v>487</v>
      </c>
      <c r="D256" s="206" t="s">
        <v>145</v>
      </c>
      <c r="E256" s="207" t="s">
        <v>488</v>
      </c>
      <c r="F256" s="208" t="s">
        <v>489</v>
      </c>
      <c r="G256" s="209" t="s">
        <v>217</v>
      </c>
      <c r="H256" s="210">
        <v>0.64400000000000002</v>
      </c>
      <c r="I256" s="211"/>
      <c r="J256" s="212">
        <f>ROUND(I256*H256,2)</f>
        <v>0</v>
      </c>
      <c r="K256" s="208" t="s">
        <v>149</v>
      </c>
      <c r="L256" s="45"/>
      <c r="M256" s="213" t="s">
        <v>19</v>
      </c>
      <c r="N256" s="214" t="s">
        <v>43</v>
      </c>
      <c r="O256" s="85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7" t="s">
        <v>150</v>
      </c>
      <c r="AT256" s="217" t="s">
        <v>145</v>
      </c>
      <c r="AU256" s="217" t="s">
        <v>82</v>
      </c>
      <c r="AY256" s="18" t="s">
        <v>143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8" t="s">
        <v>80</v>
      </c>
      <c r="BK256" s="218">
        <f>ROUND(I256*H256,2)</f>
        <v>0</v>
      </c>
      <c r="BL256" s="18" t="s">
        <v>150</v>
      </c>
      <c r="BM256" s="217" t="s">
        <v>490</v>
      </c>
    </row>
    <row r="257" s="2" customFormat="1">
      <c r="A257" s="39"/>
      <c r="B257" s="40"/>
      <c r="C257" s="41"/>
      <c r="D257" s="219" t="s">
        <v>152</v>
      </c>
      <c r="E257" s="41"/>
      <c r="F257" s="220" t="s">
        <v>491</v>
      </c>
      <c r="G257" s="41"/>
      <c r="H257" s="41"/>
      <c r="I257" s="221"/>
      <c r="J257" s="41"/>
      <c r="K257" s="41"/>
      <c r="L257" s="45"/>
      <c r="M257" s="222"/>
      <c r="N257" s="22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152</v>
      </c>
      <c r="AU257" s="18" t="s">
        <v>82</v>
      </c>
    </row>
    <row r="258" s="13" customFormat="1">
      <c r="A258" s="13"/>
      <c r="B258" s="224"/>
      <c r="C258" s="225"/>
      <c r="D258" s="226" t="s">
        <v>154</v>
      </c>
      <c r="E258" s="227" t="s">
        <v>19</v>
      </c>
      <c r="F258" s="228" t="s">
        <v>492</v>
      </c>
      <c r="G258" s="225"/>
      <c r="H258" s="229">
        <v>0.64400000000000002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154</v>
      </c>
      <c r="AU258" s="235" t="s">
        <v>82</v>
      </c>
      <c r="AV258" s="13" t="s">
        <v>82</v>
      </c>
      <c r="AW258" s="13" t="s">
        <v>33</v>
      </c>
      <c r="AX258" s="13" t="s">
        <v>80</v>
      </c>
      <c r="AY258" s="235" t="s">
        <v>143</v>
      </c>
    </row>
    <row r="259" s="12" customFormat="1" ht="22.8" customHeight="1">
      <c r="A259" s="12"/>
      <c r="B259" s="190"/>
      <c r="C259" s="191"/>
      <c r="D259" s="192" t="s">
        <v>71</v>
      </c>
      <c r="E259" s="204" t="s">
        <v>493</v>
      </c>
      <c r="F259" s="204" t="s">
        <v>494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SUM(P260:P261)</f>
        <v>0</v>
      </c>
      <c r="Q259" s="198"/>
      <c r="R259" s="199">
        <f>SUM(R260:R261)</f>
        <v>0</v>
      </c>
      <c r="S259" s="198"/>
      <c r="T259" s="200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80</v>
      </c>
      <c r="AT259" s="202" t="s">
        <v>71</v>
      </c>
      <c r="AU259" s="202" t="s">
        <v>80</v>
      </c>
      <c r="AY259" s="201" t="s">
        <v>143</v>
      </c>
      <c r="BK259" s="203">
        <f>SUM(BK260:BK261)</f>
        <v>0</v>
      </c>
    </row>
    <row r="260" s="2" customFormat="1" ht="24.15" customHeight="1">
      <c r="A260" s="39"/>
      <c r="B260" s="40"/>
      <c r="C260" s="206" t="s">
        <v>495</v>
      </c>
      <c r="D260" s="206" t="s">
        <v>145</v>
      </c>
      <c r="E260" s="207" t="s">
        <v>496</v>
      </c>
      <c r="F260" s="208" t="s">
        <v>497</v>
      </c>
      <c r="G260" s="209" t="s">
        <v>217</v>
      </c>
      <c r="H260" s="210">
        <v>1.27</v>
      </c>
      <c r="I260" s="211"/>
      <c r="J260" s="212">
        <f>ROUND(I260*H260,2)</f>
        <v>0</v>
      </c>
      <c r="K260" s="208" t="s">
        <v>149</v>
      </c>
      <c r="L260" s="45"/>
      <c r="M260" s="213" t="s">
        <v>19</v>
      </c>
      <c r="N260" s="214" t="s">
        <v>43</v>
      </c>
      <c r="O260" s="85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7" t="s">
        <v>150</v>
      </c>
      <c r="AT260" s="217" t="s">
        <v>145</v>
      </c>
      <c r="AU260" s="217" t="s">
        <v>82</v>
      </c>
      <c r="AY260" s="18" t="s">
        <v>143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80</v>
      </c>
      <c r="BK260" s="218">
        <f>ROUND(I260*H260,2)</f>
        <v>0</v>
      </c>
      <c r="BL260" s="18" t="s">
        <v>150</v>
      </c>
      <c r="BM260" s="217" t="s">
        <v>498</v>
      </c>
    </row>
    <row r="261" s="2" customFormat="1">
      <c r="A261" s="39"/>
      <c r="B261" s="40"/>
      <c r="C261" s="41"/>
      <c r="D261" s="219" t="s">
        <v>152</v>
      </c>
      <c r="E261" s="41"/>
      <c r="F261" s="220" t="s">
        <v>499</v>
      </c>
      <c r="G261" s="41"/>
      <c r="H261" s="41"/>
      <c r="I261" s="221"/>
      <c r="J261" s="41"/>
      <c r="K261" s="41"/>
      <c r="L261" s="45"/>
      <c r="M261" s="278"/>
      <c r="N261" s="279"/>
      <c r="O261" s="280"/>
      <c r="P261" s="280"/>
      <c r="Q261" s="280"/>
      <c r="R261" s="280"/>
      <c r="S261" s="280"/>
      <c r="T261" s="281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152</v>
      </c>
      <c r="AU261" s="18" t="s">
        <v>82</v>
      </c>
    </row>
    <row r="262" s="2" customFormat="1" ht="6.96" customHeight="1">
      <c r="A262" s="39"/>
      <c r="B262" s="60"/>
      <c r="C262" s="61"/>
      <c r="D262" s="61"/>
      <c r="E262" s="61"/>
      <c r="F262" s="61"/>
      <c r="G262" s="61"/>
      <c r="H262" s="61"/>
      <c r="I262" s="61"/>
      <c r="J262" s="61"/>
      <c r="K262" s="61"/>
      <c r="L262" s="45"/>
      <c r="M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</sheetData>
  <sheetProtection sheet="1" autoFilter="0" formatColumns="0" formatRows="0" objects="1" scenarios="1" spinCount="100000" saltValue="S6yGc3K5d2yA3aFuy8XV+dtbcjUcpUDOrtbiw74uMUi3qmzk6eTz/tMhWWvCVCwS7NW2XQLnM7DdaXeRhMKLJA==" hashValue="0qBHbWjRv0kdTV4k2Fs8BXW4bC4+O3/AtVve4T793swyDrP1eRgjvxUynHIy5APJ1hwnPuRoskv4Umbh+1xe3g==" algorithmName="SHA-512" password="CA2F"/>
  <autoFilter ref="C86:K26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322"/>
    <hyperlink ref="F94" r:id="rId2" display="https://podminky.urs.cz/item/CS_URS_2024_02/113154528"/>
    <hyperlink ref="F97" r:id="rId3" display="https://podminky.urs.cz/item/CS_URS_2024_02/119001422"/>
    <hyperlink ref="F100" r:id="rId4" display="https://podminky.urs.cz/item/CS_URS_2024_02/130001101"/>
    <hyperlink ref="F103" r:id="rId5" display="https://podminky.urs.cz/item/CS_URS_2024_02/132154201"/>
    <hyperlink ref="F106" r:id="rId6" display="https://podminky.urs.cz/item/CS_URS_2024_02/132254201"/>
    <hyperlink ref="F113" r:id="rId7" display="https://podminky.urs.cz/item/CS_URS_2024_02/132354201"/>
    <hyperlink ref="F116" r:id="rId8" display="https://podminky.urs.cz/item/CS_URS_2024_02/132454201"/>
    <hyperlink ref="F119" r:id="rId9" display="https://podminky.urs.cz/item/CS_URS_2024_02/151101101"/>
    <hyperlink ref="F122" r:id="rId10" display="https://podminky.urs.cz/item/CS_URS_2024_02/151101111"/>
    <hyperlink ref="F124" r:id="rId11" display="https://podminky.urs.cz/item/CS_URS_2024_02/162651132"/>
    <hyperlink ref="F127" r:id="rId12" display="https://podminky.urs.cz/item/CS_URS_2024_02/171201231"/>
    <hyperlink ref="F131" r:id="rId13" display="https://podminky.urs.cz/item/CS_URS_2024_02/174101101"/>
    <hyperlink ref="F136" r:id="rId14" display="https://podminky.urs.cz/item/CS_URS_2024_02/175151101"/>
    <hyperlink ref="F143" r:id="rId15" display="https://podminky.urs.cz/item/CS_URS_2024_02/451572111"/>
    <hyperlink ref="F147" r:id="rId16" display="https://podminky.urs.cz/item/CS_URS_2024_02/452313131"/>
    <hyperlink ref="F151" r:id="rId17" display="https://podminky.urs.cz/item/CS_URS_2024_02/452353111"/>
    <hyperlink ref="F154" r:id="rId18" display="https://podminky.urs.cz/item/CS_URS_2024_02/452353112"/>
    <hyperlink ref="F157" r:id="rId19" display="https://podminky.urs.cz/item/CS_URS_2024_02/564861111"/>
    <hyperlink ref="F160" r:id="rId20" display="https://podminky.urs.cz/item/CS_URS_2024_02/573111112"/>
    <hyperlink ref="F163" r:id="rId21" display="https://podminky.urs.cz/item/CS_URS_2024_02/573231109"/>
    <hyperlink ref="F166" r:id="rId22" display="https://podminky.urs.cz/item/CS_URS_2024_02/577144031"/>
    <hyperlink ref="F169" r:id="rId23" display="https://podminky.urs.cz/item/CS_URS_2024_02/577145112"/>
    <hyperlink ref="F173" r:id="rId24" display="https://podminky.urs.cz/item/CS_URS_2024_02/851241131"/>
    <hyperlink ref="F179" r:id="rId25" display="https://podminky.urs.cz/item/CS_URS_2024_02/852242122"/>
    <hyperlink ref="F182" r:id="rId26" display="https://podminky.urs.cz/item/CS_URS_2024_02/857242122"/>
    <hyperlink ref="F186" r:id="rId27" display="https://podminky.urs.cz/item/CS_URS_2024_02/857244122"/>
    <hyperlink ref="F189" r:id="rId28" display="https://podminky.urs.cz/item/CS_URS_2024_02/890351851"/>
    <hyperlink ref="F192" r:id="rId29" display="https://podminky.urs.cz/item/CS_URS_2024_02/891241112"/>
    <hyperlink ref="F196" r:id="rId30" display="https://podminky.urs.cz/item/CS_URS_2024_02/891247111"/>
    <hyperlink ref="F200" r:id="rId31" display="https://podminky.urs.cz/item/CS_URS_2024_02/892241111"/>
    <hyperlink ref="F203" r:id="rId32" display="https://podminky.urs.cz/item/CS_URS_2024_02/892273122"/>
    <hyperlink ref="F206" r:id="rId33" display="https://podminky.urs.cz/item/CS_URS_2024_02/892372111"/>
    <hyperlink ref="F208" r:id="rId34" display="https://podminky.urs.cz/item/CS_URS_2024_02/899103211"/>
    <hyperlink ref="F210" r:id="rId35" display="https://podminky.urs.cz/item/CS_URS_2024_02/899401112"/>
    <hyperlink ref="F215" r:id="rId36" display="https://podminky.urs.cz/item/CS_URS_2024_02/899401113"/>
    <hyperlink ref="F219" r:id="rId37" display="https://podminky.urs.cz/item/CS_URS_2024_02/899712111"/>
    <hyperlink ref="F221" r:id="rId38" display="https://podminky.urs.cz/item/CS_URS_2024_02/899721111"/>
    <hyperlink ref="F224" r:id="rId39" display="https://podminky.urs.cz/item/CS_URS_2024_02/899722112"/>
    <hyperlink ref="F228" r:id="rId40" display="https://podminky.urs.cz/item/CS_URS_2024_02/919121111"/>
    <hyperlink ref="F231" r:id="rId41" display="https://podminky.urs.cz/item/CS_URS_2024_02/919731122"/>
    <hyperlink ref="F237" r:id="rId42" display="https://podminky.urs.cz/item/CS_URS_2024_02/919735112"/>
    <hyperlink ref="F240" r:id="rId43" display="https://podminky.urs.cz/item/CS_URS_2024_02/997013501"/>
    <hyperlink ref="F243" r:id="rId44" display="https://podminky.urs.cz/item/CS_URS_2024_02/997013509"/>
    <hyperlink ref="F246" r:id="rId45" display="https://podminky.urs.cz/item/CS_URS_2024_02/997013862"/>
    <hyperlink ref="F248" r:id="rId46" display="https://podminky.urs.cz/item/CS_URS_2024_02/997221551"/>
    <hyperlink ref="F251" r:id="rId47" display="https://podminky.urs.cz/item/CS_URS_2024_02/997221559"/>
    <hyperlink ref="F254" r:id="rId48" display="https://podminky.urs.cz/item/CS_URS_2024_02/997221873"/>
    <hyperlink ref="F257" r:id="rId49" display="https://podminky.urs.cz/item/CS_URS_2024_02/997221875"/>
    <hyperlink ref="F261" r:id="rId50" display="https://podminky.urs.cz/item/CS_URS_2024_02/998273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29" t="s">
        <v>93</v>
      </c>
      <c r="BA2" s="129" t="s">
        <v>94</v>
      </c>
      <c r="BB2" s="129" t="s">
        <v>95</v>
      </c>
      <c r="BC2" s="129" t="s">
        <v>500</v>
      </c>
      <c r="BD2" s="129" t="s">
        <v>82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  <c r="AZ3" s="129" t="s">
        <v>501</v>
      </c>
      <c r="BA3" s="129" t="s">
        <v>502</v>
      </c>
      <c r="BB3" s="129" t="s">
        <v>148</v>
      </c>
      <c r="BC3" s="129" t="s">
        <v>503</v>
      </c>
      <c r="BD3" s="129" t="s">
        <v>82</v>
      </c>
    </row>
    <row r="4" hidden="1" s="1" customFormat="1" ht="24.96" customHeight="1">
      <c r="B4" s="21"/>
      <c r="D4" s="132" t="s">
        <v>99</v>
      </c>
      <c r="L4" s="21"/>
      <c r="M4" s="133" t="s">
        <v>10</v>
      </c>
      <c r="AT4" s="18" t="s">
        <v>4</v>
      </c>
      <c r="AZ4" s="129" t="s">
        <v>49</v>
      </c>
      <c r="BA4" s="129" t="s">
        <v>96</v>
      </c>
      <c r="BB4" s="129" t="s">
        <v>97</v>
      </c>
      <c r="BC4" s="129" t="s">
        <v>504</v>
      </c>
      <c r="BD4" s="129" t="s">
        <v>82</v>
      </c>
    </row>
    <row r="5" hidden="1" s="1" customFormat="1" ht="6.96" customHeight="1">
      <c r="B5" s="21"/>
      <c r="L5" s="21"/>
      <c r="AZ5" s="129" t="s">
        <v>100</v>
      </c>
      <c r="BA5" s="129" t="s">
        <v>101</v>
      </c>
      <c r="BB5" s="129" t="s">
        <v>97</v>
      </c>
      <c r="BC5" s="129" t="s">
        <v>505</v>
      </c>
      <c r="BD5" s="129" t="s">
        <v>82</v>
      </c>
    </row>
    <row r="6" hidden="1" s="1" customFormat="1" ht="12" customHeight="1">
      <c r="B6" s="21"/>
      <c r="D6" s="134" t="s">
        <v>16</v>
      </c>
      <c r="L6" s="21"/>
      <c r="AZ6" s="129" t="s">
        <v>103</v>
      </c>
      <c r="BA6" s="129" t="s">
        <v>104</v>
      </c>
      <c r="BB6" s="129" t="s">
        <v>97</v>
      </c>
      <c r="BC6" s="129" t="s">
        <v>506</v>
      </c>
      <c r="BD6" s="129" t="s">
        <v>82</v>
      </c>
    </row>
    <row r="7" hidden="1" s="1" customFormat="1" ht="16.5" customHeight="1">
      <c r="B7" s="21"/>
      <c r="E7" s="135" t="str">
        <f>'Rekapitulace stavby'!K6</f>
        <v>Řepy - Státní zkušebna strojů - nová větev areálového vodovodu a přemístění HUV do areálu</v>
      </c>
      <c r="F7" s="134"/>
      <c r="G7" s="134"/>
      <c r="H7" s="134"/>
      <c r="L7" s="21"/>
      <c r="AZ7" s="129" t="s">
        <v>106</v>
      </c>
      <c r="BA7" s="129" t="s">
        <v>107</v>
      </c>
      <c r="BB7" s="129" t="s">
        <v>97</v>
      </c>
      <c r="BC7" s="129" t="s">
        <v>507</v>
      </c>
      <c r="BD7" s="129" t="s">
        <v>82</v>
      </c>
    </row>
    <row r="8" hidden="1" s="2" customFormat="1" ht="12" customHeight="1">
      <c r="A8" s="39"/>
      <c r="B8" s="45"/>
      <c r="C8" s="39"/>
      <c r="D8" s="134" t="s">
        <v>111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9" t="s">
        <v>508</v>
      </c>
      <c r="BA8" s="129" t="s">
        <v>509</v>
      </c>
      <c r="BB8" s="129" t="s">
        <v>95</v>
      </c>
      <c r="BC8" s="129" t="s">
        <v>510</v>
      </c>
      <c r="BD8" s="129" t="s">
        <v>82</v>
      </c>
    </row>
    <row r="9" hidden="1" s="2" customFormat="1" ht="16.5" customHeight="1">
      <c r="A9" s="39"/>
      <c r="B9" s="45"/>
      <c r="C9" s="39"/>
      <c r="D9" s="39"/>
      <c r="E9" s="137" t="s">
        <v>511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9" t="s">
        <v>512</v>
      </c>
      <c r="BA9" s="129" t="s">
        <v>513</v>
      </c>
      <c r="BB9" s="129" t="s">
        <v>97</v>
      </c>
      <c r="BC9" s="129" t="s">
        <v>514</v>
      </c>
      <c r="BD9" s="129" t="s">
        <v>82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9" t="s">
        <v>515</v>
      </c>
      <c r="BA10" s="129" t="s">
        <v>516</v>
      </c>
      <c r="BB10" s="129" t="s">
        <v>97</v>
      </c>
      <c r="BC10" s="129" t="s">
        <v>517</v>
      </c>
      <c r="BD10" s="129" t="s">
        <v>82</v>
      </c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16. 9. 2024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ROUND(J89,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ROUND((SUM(BE89:BE349)),  2)</f>
        <v>0</v>
      </c>
      <c r="G33" s="39"/>
      <c r="H33" s="39"/>
      <c r="I33" s="150">
        <v>0.20999999999999999</v>
      </c>
      <c r="J33" s="149">
        <f>ROUND(((SUM(BE89:BE349))*I33),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44</v>
      </c>
      <c r="F34" s="149">
        <f>ROUND((SUM(BF89:BF349)),  2)</f>
        <v>0</v>
      </c>
      <c r="G34" s="39"/>
      <c r="H34" s="39"/>
      <c r="I34" s="150">
        <v>0.12</v>
      </c>
      <c r="J34" s="149">
        <f>ROUND(((SUM(BF89:BF349))*I34),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ROUND((SUM(BG89:BG349)),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ROUND((SUM(BH89:BH349)),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ROUND((SUM(BI89:BI349)),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Řepy - Státní zkušebna strojů - nová větev areálového vodovodu a přemístění HUV do areálu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02 - IO 02 - Vodovodní přípojka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Praha - Řepy</v>
      </c>
      <c r="G52" s="41"/>
      <c r="H52" s="41"/>
      <c r="I52" s="33" t="s">
        <v>23</v>
      </c>
      <c r="J52" s="73" t="str">
        <f>IF(J12="","",J12)</f>
        <v>16. 9. 2024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zkušebna strojů</v>
      </c>
      <c r="G54" s="41"/>
      <c r="H54" s="41"/>
      <c r="I54" s="33" t="s">
        <v>31</v>
      </c>
      <c r="J54" s="37" t="str">
        <f>E21</f>
        <v>Fiala projekty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Eva Mrvová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117</v>
      </c>
      <c r="D57" s="164"/>
      <c r="E57" s="164"/>
      <c r="F57" s="164"/>
      <c r="G57" s="164"/>
      <c r="H57" s="164"/>
      <c r="I57" s="164"/>
      <c r="J57" s="165" t="s">
        <v>118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hidden="1" s="9" customFormat="1" ht="24.96" customHeight="1">
      <c r="A60" s="9"/>
      <c r="B60" s="167"/>
      <c r="C60" s="168"/>
      <c r="D60" s="169" t="s">
        <v>120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121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518</v>
      </c>
      <c r="E62" s="176"/>
      <c r="F62" s="176"/>
      <c r="G62" s="176"/>
      <c r="H62" s="176"/>
      <c r="I62" s="176"/>
      <c r="J62" s="177">
        <f>J187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519</v>
      </c>
      <c r="E63" s="176"/>
      <c r="F63" s="176"/>
      <c r="G63" s="176"/>
      <c r="H63" s="176"/>
      <c r="I63" s="176"/>
      <c r="J63" s="177">
        <f>J192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J215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6"/>
      <c r="J65" s="177">
        <f>J220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3"/>
      <c r="C66" s="174"/>
      <c r="D66" s="175" t="s">
        <v>124</v>
      </c>
      <c r="E66" s="176"/>
      <c r="F66" s="176"/>
      <c r="G66" s="176"/>
      <c r="H66" s="176"/>
      <c r="I66" s="176"/>
      <c r="J66" s="177">
        <f>J236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3"/>
      <c r="C67" s="174"/>
      <c r="D67" s="175" t="s">
        <v>125</v>
      </c>
      <c r="E67" s="176"/>
      <c r="F67" s="176"/>
      <c r="G67" s="176"/>
      <c r="H67" s="176"/>
      <c r="I67" s="176"/>
      <c r="J67" s="177">
        <f>J307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3"/>
      <c r="C68" s="174"/>
      <c r="D68" s="175" t="s">
        <v>126</v>
      </c>
      <c r="E68" s="176"/>
      <c r="F68" s="176"/>
      <c r="G68" s="176"/>
      <c r="H68" s="176"/>
      <c r="I68" s="176"/>
      <c r="J68" s="177">
        <f>J334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3"/>
      <c r="C69" s="174"/>
      <c r="D69" s="175" t="s">
        <v>127</v>
      </c>
      <c r="E69" s="176"/>
      <c r="F69" s="176"/>
      <c r="G69" s="176"/>
      <c r="H69" s="176"/>
      <c r="I69" s="176"/>
      <c r="J69" s="177">
        <f>J347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128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2" t="str">
        <f>E7</f>
        <v>Řepy - Státní zkušebna strojů - nová větev areálového vodovodu a přemístění HUV do areálu</v>
      </c>
      <c r="F79" s="33"/>
      <c r="G79" s="33"/>
      <c r="H79" s="33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111</v>
      </c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02 - IO 02 - Vodovodní přípojka</v>
      </c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Praha - Řepy</v>
      </c>
      <c r="G83" s="41"/>
      <c r="H83" s="41"/>
      <c r="I83" s="33" t="s">
        <v>23</v>
      </c>
      <c r="J83" s="73" t="str">
        <f>IF(J12="","",J12)</f>
        <v>16. 9. 2024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Státní zkušebna strojů</v>
      </c>
      <c r="G85" s="41"/>
      <c r="H85" s="41"/>
      <c r="I85" s="33" t="s">
        <v>31</v>
      </c>
      <c r="J85" s="37" t="str">
        <f>E21</f>
        <v>Fiala projekty</v>
      </c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Ing. Eva Mrvová</v>
      </c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129</v>
      </c>
      <c r="D88" s="182" t="s">
        <v>57</v>
      </c>
      <c r="E88" s="182" t="s">
        <v>53</v>
      </c>
      <c r="F88" s="182" t="s">
        <v>54</v>
      </c>
      <c r="G88" s="182" t="s">
        <v>130</v>
      </c>
      <c r="H88" s="182" t="s">
        <v>131</v>
      </c>
      <c r="I88" s="182" t="s">
        <v>132</v>
      </c>
      <c r="J88" s="182" t="s">
        <v>118</v>
      </c>
      <c r="K88" s="183" t="s">
        <v>133</v>
      </c>
      <c r="L88" s="184"/>
      <c r="M88" s="93" t="s">
        <v>19</v>
      </c>
      <c r="N88" s="94" t="s">
        <v>42</v>
      </c>
      <c r="O88" s="94" t="s">
        <v>134</v>
      </c>
      <c r="P88" s="94" t="s">
        <v>135</v>
      </c>
      <c r="Q88" s="94" t="s">
        <v>136</v>
      </c>
      <c r="R88" s="94" t="s">
        <v>137</v>
      </c>
      <c r="S88" s="94" t="s">
        <v>138</v>
      </c>
      <c r="T88" s="95" t="s">
        <v>139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0" t="s">
        <v>140</v>
      </c>
      <c r="D89" s="41"/>
      <c r="E89" s="41"/>
      <c r="F89" s="41"/>
      <c r="G89" s="41"/>
      <c r="H89" s="41"/>
      <c r="I89" s="41"/>
      <c r="J89" s="185">
        <f>BK89</f>
        <v>0</v>
      </c>
      <c r="K89" s="41"/>
      <c r="L89" s="45"/>
      <c r="M89" s="96"/>
      <c r="N89" s="186"/>
      <c r="O89" s="97"/>
      <c r="P89" s="187">
        <f>P90</f>
        <v>0</v>
      </c>
      <c r="Q89" s="97"/>
      <c r="R89" s="187">
        <f>R90</f>
        <v>26.423751260000007</v>
      </c>
      <c r="S89" s="97"/>
      <c r="T89" s="188">
        <f>T90</f>
        <v>15.041399999999999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119</v>
      </c>
      <c r="BK89" s="189">
        <f>BK90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141</v>
      </c>
      <c r="F90" s="193" t="s">
        <v>142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P91+P187+P192+P215+P220+P236+P307+P334+P347</f>
        <v>0</v>
      </c>
      <c r="Q90" s="198"/>
      <c r="R90" s="199">
        <f>R91+R187+R192+R215+R220+R236+R307+R334+R347</f>
        <v>26.423751260000007</v>
      </c>
      <c r="S90" s="198"/>
      <c r="T90" s="200">
        <f>T91+T187+T192+T215+T220+T236+T307+T334+T347</f>
        <v>15.041399999999999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143</v>
      </c>
      <c r="BK90" s="203">
        <f>BK91+BK187+BK192+BK215+BK220+BK236+BK307+BK334+BK347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80</v>
      </c>
      <c r="F91" s="204" t="s">
        <v>144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SUM(P92:P186)</f>
        <v>0</v>
      </c>
      <c r="Q91" s="198"/>
      <c r="R91" s="199">
        <f>SUM(R92:R186)</f>
        <v>0.33449540000000005</v>
      </c>
      <c r="S91" s="198"/>
      <c r="T91" s="200">
        <f>SUM(T92:T186)</f>
        <v>15.041399999999999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143</v>
      </c>
      <c r="BK91" s="203">
        <f>SUM(BK92:BK186)</f>
        <v>0</v>
      </c>
    </row>
    <row r="92" s="2" customFormat="1" ht="37.8" customHeight="1">
      <c r="A92" s="39"/>
      <c r="B92" s="40"/>
      <c r="C92" s="206" t="s">
        <v>80</v>
      </c>
      <c r="D92" s="206" t="s">
        <v>145</v>
      </c>
      <c r="E92" s="207" t="s">
        <v>146</v>
      </c>
      <c r="F92" s="208" t="s">
        <v>147</v>
      </c>
      <c r="G92" s="209" t="s">
        <v>148</v>
      </c>
      <c r="H92" s="210">
        <v>23.219999999999999</v>
      </c>
      <c r="I92" s="211"/>
      <c r="J92" s="212">
        <f>ROUND(I92*H92,2)</f>
        <v>0</v>
      </c>
      <c r="K92" s="208" t="s">
        <v>149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0.28999999999999998</v>
      </c>
      <c r="T92" s="216">
        <f>S92*H92</f>
        <v>6.7337999999999996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150</v>
      </c>
      <c r="AT92" s="217" t="s">
        <v>145</v>
      </c>
      <c r="AU92" s="217" t="s">
        <v>82</v>
      </c>
      <c r="AY92" s="18" t="s">
        <v>143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80</v>
      </c>
      <c r="BK92" s="218">
        <f>ROUND(I92*H92,2)</f>
        <v>0</v>
      </c>
      <c r="BL92" s="18" t="s">
        <v>150</v>
      </c>
      <c r="BM92" s="217" t="s">
        <v>520</v>
      </c>
    </row>
    <row r="93" s="2" customFormat="1">
      <c r="A93" s="39"/>
      <c r="B93" s="40"/>
      <c r="C93" s="41"/>
      <c r="D93" s="219" t="s">
        <v>152</v>
      </c>
      <c r="E93" s="41"/>
      <c r="F93" s="220" t="s">
        <v>153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82</v>
      </c>
    </row>
    <row r="94" s="13" customFormat="1">
      <c r="A94" s="13"/>
      <c r="B94" s="224"/>
      <c r="C94" s="225"/>
      <c r="D94" s="226" t="s">
        <v>154</v>
      </c>
      <c r="E94" s="227" t="s">
        <v>19</v>
      </c>
      <c r="F94" s="228" t="s">
        <v>155</v>
      </c>
      <c r="G94" s="225"/>
      <c r="H94" s="229">
        <v>23.219999999999999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154</v>
      </c>
      <c r="AU94" s="235" t="s">
        <v>82</v>
      </c>
      <c r="AV94" s="13" t="s">
        <v>82</v>
      </c>
      <c r="AW94" s="13" t="s">
        <v>33</v>
      </c>
      <c r="AX94" s="13" t="s">
        <v>80</v>
      </c>
      <c r="AY94" s="235" t="s">
        <v>143</v>
      </c>
    </row>
    <row r="95" s="2" customFormat="1" ht="24.15" customHeight="1">
      <c r="A95" s="39"/>
      <c r="B95" s="40"/>
      <c r="C95" s="206" t="s">
        <v>82</v>
      </c>
      <c r="D95" s="206" t="s">
        <v>145</v>
      </c>
      <c r="E95" s="207" t="s">
        <v>156</v>
      </c>
      <c r="F95" s="208" t="s">
        <v>157</v>
      </c>
      <c r="G95" s="209" t="s">
        <v>148</v>
      </c>
      <c r="H95" s="210">
        <v>36.119999999999997</v>
      </c>
      <c r="I95" s="211"/>
      <c r="J95" s="212">
        <f>ROUND(I95*H95,2)</f>
        <v>0</v>
      </c>
      <c r="K95" s="208" t="s">
        <v>149</v>
      </c>
      <c r="L95" s="45"/>
      <c r="M95" s="213" t="s">
        <v>19</v>
      </c>
      <c r="N95" s="214" t="s">
        <v>43</v>
      </c>
      <c r="O95" s="85"/>
      <c r="P95" s="215">
        <f>O95*H95</f>
        <v>0</v>
      </c>
      <c r="Q95" s="215">
        <v>3.0000000000000001E-05</v>
      </c>
      <c r="R95" s="215">
        <f>Q95*H95</f>
        <v>0.0010835999999999999</v>
      </c>
      <c r="S95" s="215">
        <v>0.23000000000000001</v>
      </c>
      <c r="T95" s="216">
        <f>S95*H95</f>
        <v>8.307599999999999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150</v>
      </c>
      <c r="AT95" s="217" t="s">
        <v>145</v>
      </c>
      <c r="AU95" s="217" t="s">
        <v>82</v>
      </c>
      <c r="AY95" s="18" t="s">
        <v>143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80</v>
      </c>
      <c r="BK95" s="218">
        <f>ROUND(I95*H95,2)</f>
        <v>0</v>
      </c>
      <c r="BL95" s="18" t="s">
        <v>150</v>
      </c>
      <c r="BM95" s="217" t="s">
        <v>521</v>
      </c>
    </row>
    <row r="96" s="2" customFormat="1">
      <c r="A96" s="39"/>
      <c r="B96" s="40"/>
      <c r="C96" s="41"/>
      <c r="D96" s="219" t="s">
        <v>152</v>
      </c>
      <c r="E96" s="41"/>
      <c r="F96" s="220" t="s">
        <v>159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82</v>
      </c>
    </row>
    <row r="97" s="13" customFormat="1">
      <c r="A97" s="13"/>
      <c r="B97" s="224"/>
      <c r="C97" s="225"/>
      <c r="D97" s="226" t="s">
        <v>154</v>
      </c>
      <c r="E97" s="227" t="s">
        <v>19</v>
      </c>
      <c r="F97" s="228" t="s">
        <v>160</v>
      </c>
      <c r="G97" s="225"/>
      <c r="H97" s="229">
        <v>36.119999999999997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154</v>
      </c>
      <c r="AU97" s="235" t="s">
        <v>82</v>
      </c>
      <c r="AV97" s="13" t="s">
        <v>82</v>
      </c>
      <c r="AW97" s="13" t="s">
        <v>33</v>
      </c>
      <c r="AX97" s="13" t="s">
        <v>80</v>
      </c>
      <c r="AY97" s="235" t="s">
        <v>143</v>
      </c>
    </row>
    <row r="98" s="2" customFormat="1" ht="49.05" customHeight="1">
      <c r="A98" s="39"/>
      <c r="B98" s="40"/>
      <c r="C98" s="206" t="s">
        <v>161</v>
      </c>
      <c r="D98" s="206" t="s">
        <v>145</v>
      </c>
      <c r="E98" s="207" t="s">
        <v>522</v>
      </c>
      <c r="F98" s="208" t="s">
        <v>523</v>
      </c>
      <c r="G98" s="209" t="s">
        <v>95</v>
      </c>
      <c r="H98" s="210">
        <v>0.90000000000000002</v>
      </c>
      <c r="I98" s="211"/>
      <c r="J98" s="212">
        <f>ROUND(I98*H98,2)</f>
        <v>0</v>
      </c>
      <c r="K98" s="208" t="s">
        <v>149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0.036900000000000002</v>
      </c>
      <c r="R98" s="215">
        <f>Q98*H98</f>
        <v>0.033210000000000003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150</v>
      </c>
      <c r="AT98" s="217" t="s">
        <v>145</v>
      </c>
      <c r="AU98" s="217" t="s">
        <v>82</v>
      </c>
      <c r="AY98" s="18" t="s">
        <v>143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80</v>
      </c>
      <c r="BK98" s="218">
        <f>ROUND(I98*H98,2)</f>
        <v>0</v>
      </c>
      <c r="BL98" s="18" t="s">
        <v>150</v>
      </c>
      <c r="BM98" s="217" t="s">
        <v>524</v>
      </c>
    </row>
    <row r="99" s="2" customFormat="1">
      <c r="A99" s="39"/>
      <c r="B99" s="40"/>
      <c r="C99" s="41"/>
      <c r="D99" s="219" t="s">
        <v>152</v>
      </c>
      <c r="E99" s="41"/>
      <c r="F99" s="220" t="s">
        <v>525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82</v>
      </c>
    </row>
    <row r="100" s="13" customFormat="1">
      <c r="A100" s="13"/>
      <c r="B100" s="224"/>
      <c r="C100" s="225"/>
      <c r="D100" s="226" t="s">
        <v>154</v>
      </c>
      <c r="E100" s="227" t="s">
        <v>19</v>
      </c>
      <c r="F100" s="228" t="s">
        <v>166</v>
      </c>
      <c r="G100" s="225"/>
      <c r="H100" s="229">
        <v>0.90000000000000002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154</v>
      </c>
      <c r="AU100" s="235" t="s">
        <v>82</v>
      </c>
      <c r="AV100" s="13" t="s">
        <v>82</v>
      </c>
      <c r="AW100" s="13" t="s">
        <v>33</v>
      </c>
      <c r="AX100" s="13" t="s">
        <v>80</v>
      </c>
      <c r="AY100" s="235" t="s">
        <v>143</v>
      </c>
    </row>
    <row r="101" s="2" customFormat="1" ht="49.05" customHeight="1">
      <c r="A101" s="39"/>
      <c r="B101" s="40"/>
      <c r="C101" s="206" t="s">
        <v>150</v>
      </c>
      <c r="D101" s="206" t="s">
        <v>145</v>
      </c>
      <c r="E101" s="207" t="s">
        <v>162</v>
      </c>
      <c r="F101" s="208" t="s">
        <v>163</v>
      </c>
      <c r="G101" s="209" t="s">
        <v>95</v>
      </c>
      <c r="H101" s="210">
        <v>3.6000000000000001</v>
      </c>
      <c r="I101" s="211"/>
      <c r="J101" s="212">
        <f>ROUND(I101*H101,2)</f>
        <v>0</v>
      </c>
      <c r="K101" s="208" t="s">
        <v>149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0.06053</v>
      </c>
      <c r="R101" s="215">
        <f>Q101*H101</f>
        <v>0.21790800000000002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150</v>
      </c>
      <c r="AT101" s="217" t="s">
        <v>145</v>
      </c>
      <c r="AU101" s="217" t="s">
        <v>82</v>
      </c>
      <c r="AY101" s="18" t="s">
        <v>143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80</v>
      </c>
      <c r="BK101" s="218">
        <f>ROUND(I101*H101,2)</f>
        <v>0</v>
      </c>
      <c r="BL101" s="18" t="s">
        <v>150</v>
      </c>
      <c r="BM101" s="217" t="s">
        <v>526</v>
      </c>
    </row>
    <row r="102" s="2" customFormat="1">
      <c r="A102" s="39"/>
      <c r="B102" s="40"/>
      <c r="C102" s="41"/>
      <c r="D102" s="219" t="s">
        <v>152</v>
      </c>
      <c r="E102" s="41"/>
      <c r="F102" s="220" t="s">
        <v>165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82</v>
      </c>
    </row>
    <row r="103" s="13" customFormat="1">
      <c r="A103" s="13"/>
      <c r="B103" s="224"/>
      <c r="C103" s="225"/>
      <c r="D103" s="226" t="s">
        <v>154</v>
      </c>
      <c r="E103" s="227" t="s">
        <v>19</v>
      </c>
      <c r="F103" s="228" t="s">
        <v>527</v>
      </c>
      <c r="G103" s="225"/>
      <c r="H103" s="229">
        <v>3.6000000000000001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154</v>
      </c>
      <c r="AU103" s="235" t="s">
        <v>82</v>
      </c>
      <c r="AV103" s="13" t="s">
        <v>82</v>
      </c>
      <c r="AW103" s="13" t="s">
        <v>33</v>
      </c>
      <c r="AX103" s="13" t="s">
        <v>80</v>
      </c>
      <c r="AY103" s="235" t="s">
        <v>143</v>
      </c>
    </row>
    <row r="104" s="2" customFormat="1" ht="16.5" customHeight="1">
      <c r="A104" s="39"/>
      <c r="B104" s="40"/>
      <c r="C104" s="206" t="s">
        <v>172</v>
      </c>
      <c r="D104" s="206" t="s">
        <v>145</v>
      </c>
      <c r="E104" s="207" t="s">
        <v>528</v>
      </c>
      <c r="F104" s="208" t="s">
        <v>529</v>
      </c>
      <c r="G104" s="209" t="s">
        <v>148</v>
      </c>
      <c r="H104" s="210">
        <v>2.7000000000000002</v>
      </c>
      <c r="I104" s="211"/>
      <c r="J104" s="212">
        <f>ROUND(I104*H104,2)</f>
        <v>0</v>
      </c>
      <c r="K104" s="208" t="s">
        <v>149</v>
      </c>
      <c r="L104" s="45"/>
      <c r="M104" s="213" t="s">
        <v>19</v>
      </c>
      <c r="N104" s="214" t="s">
        <v>43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150</v>
      </c>
      <c r="AT104" s="217" t="s">
        <v>145</v>
      </c>
      <c r="AU104" s="217" t="s">
        <v>82</v>
      </c>
      <c r="AY104" s="18" t="s">
        <v>143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80</v>
      </c>
      <c r="BK104" s="218">
        <f>ROUND(I104*H104,2)</f>
        <v>0</v>
      </c>
      <c r="BL104" s="18" t="s">
        <v>150</v>
      </c>
      <c r="BM104" s="217" t="s">
        <v>530</v>
      </c>
    </row>
    <row r="105" s="2" customFormat="1">
      <c r="A105" s="39"/>
      <c r="B105" s="40"/>
      <c r="C105" s="41"/>
      <c r="D105" s="219" t="s">
        <v>152</v>
      </c>
      <c r="E105" s="41"/>
      <c r="F105" s="220" t="s">
        <v>531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82</v>
      </c>
    </row>
    <row r="106" s="13" customFormat="1">
      <c r="A106" s="13"/>
      <c r="B106" s="224"/>
      <c r="C106" s="225"/>
      <c r="D106" s="226" t="s">
        <v>154</v>
      </c>
      <c r="E106" s="227" t="s">
        <v>19</v>
      </c>
      <c r="F106" s="228" t="s">
        <v>501</v>
      </c>
      <c r="G106" s="225"/>
      <c r="H106" s="229">
        <v>2.7000000000000002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154</v>
      </c>
      <c r="AU106" s="235" t="s">
        <v>82</v>
      </c>
      <c r="AV106" s="13" t="s">
        <v>82</v>
      </c>
      <c r="AW106" s="13" t="s">
        <v>33</v>
      </c>
      <c r="AX106" s="13" t="s">
        <v>80</v>
      </c>
      <c r="AY106" s="235" t="s">
        <v>143</v>
      </c>
    </row>
    <row r="107" s="2" customFormat="1" ht="24.15" customHeight="1">
      <c r="A107" s="39"/>
      <c r="B107" s="40"/>
      <c r="C107" s="206" t="s">
        <v>178</v>
      </c>
      <c r="D107" s="206" t="s">
        <v>145</v>
      </c>
      <c r="E107" s="207" t="s">
        <v>167</v>
      </c>
      <c r="F107" s="208" t="s">
        <v>168</v>
      </c>
      <c r="G107" s="209" t="s">
        <v>97</v>
      </c>
      <c r="H107" s="210">
        <v>6.75</v>
      </c>
      <c r="I107" s="211"/>
      <c r="J107" s="212">
        <f>ROUND(I107*H107,2)</f>
        <v>0</v>
      </c>
      <c r="K107" s="208" t="s">
        <v>149</v>
      </c>
      <c r="L107" s="45"/>
      <c r="M107" s="213" t="s">
        <v>19</v>
      </c>
      <c r="N107" s="214" t="s">
        <v>43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150</v>
      </c>
      <c r="AT107" s="217" t="s">
        <v>145</v>
      </c>
      <c r="AU107" s="217" t="s">
        <v>82</v>
      </c>
      <c r="AY107" s="18" t="s">
        <v>143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80</v>
      </c>
      <c r="BK107" s="218">
        <f>ROUND(I107*H107,2)</f>
        <v>0</v>
      </c>
      <c r="BL107" s="18" t="s">
        <v>150</v>
      </c>
      <c r="BM107" s="217" t="s">
        <v>532</v>
      </c>
    </row>
    <row r="108" s="2" customFormat="1">
      <c r="A108" s="39"/>
      <c r="B108" s="40"/>
      <c r="C108" s="41"/>
      <c r="D108" s="219" t="s">
        <v>152</v>
      </c>
      <c r="E108" s="41"/>
      <c r="F108" s="220" t="s">
        <v>170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82</v>
      </c>
    </row>
    <row r="109" s="13" customFormat="1">
      <c r="A109" s="13"/>
      <c r="B109" s="224"/>
      <c r="C109" s="225"/>
      <c r="D109" s="226" t="s">
        <v>154</v>
      </c>
      <c r="E109" s="227" t="s">
        <v>19</v>
      </c>
      <c r="F109" s="228" t="s">
        <v>533</v>
      </c>
      <c r="G109" s="225"/>
      <c r="H109" s="229">
        <v>6.75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154</v>
      </c>
      <c r="AU109" s="235" t="s">
        <v>82</v>
      </c>
      <c r="AV109" s="13" t="s">
        <v>82</v>
      </c>
      <c r="AW109" s="13" t="s">
        <v>33</v>
      </c>
      <c r="AX109" s="13" t="s">
        <v>80</v>
      </c>
      <c r="AY109" s="235" t="s">
        <v>143</v>
      </c>
    </row>
    <row r="110" s="2" customFormat="1" ht="24.15" customHeight="1">
      <c r="A110" s="39"/>
      <c r="B110" s="40"/>
      <c r="C110" s="206" t="s">
        <v>187</v>
      </c>
      <c r="D110" s="206" t="s">
        <v>145</v>
      </c>
      <c r="E110" s="207" t="s">
        <v>534</v>
      </c>
      <c r="F110" s="208" t="s">
        <v>535</v>
      </c>
      <c r="G110" s="209" t="s">
        <v>97</v>
      </c>
      <c r="H110" s="210">
        <v>18.815999999999999</v>
      </c>
      <c r="I110" s="211"/>
      <c r="J110" s="212">
        <f>ROUND(I110*H110,2)</f>
        <v>0</v>
      </c>
      <c r="K110" s="208" t="s">
        <v>149</v>
      </c>
      <c r="L110" s="45"/>
      <c r="M110" s="213" t="s">
        <v>19</v>
      </c>
      <c r="N110" s="214" t="s">
        <v>43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150</v>
      </c>
      <c r="AT110" s="217" t="s">
        <v>145</v>
      </c>
      <c r="AU110" s="217" t="s">
        <v>82</v>
      </c>
      <c r="AY110" s="18" t="s">
        <v>143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80</v>
      </c>
      <c r="BK110" s="218">
        <f>ROUND(I110*H110,2)</f>
        <v>0</v>
      </c>
      <c r="BL110" s="18" t="s">
        <v>150</v>
      </c>
      <c r="BM110" s="217" t="s">
        <v>536</v>
      </c>
    </row>
    <row r="111" s="2" customFormat="1">
      <c r="A111" s="39"/>
      <c r="B111" s="40"/>
      <c r="C111" s="41"/>
      <c r="D111" s="219" t="s">
        <v>152</v>
      </c>
      <c r="E111" s="41"/>
      <c r="F111" s="220" t="s">
        <v>537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152</v>
      </c>
      <c r="AU111" s="18" t="s">
        <v>82</v>
      </c>
    </row>
    <row r="112" s="13" customFormat="1">
      <c r="A112" s="13"/>
      <c r="B112" s="224"/>
      <c r="C112" s="225"/>
      <c r="D112" s="226" t="s">
        <v>154</v>
      </c>
      <c r="E112" s="227" t="s">
        <v>19</v>
      </c>
      <c r="F112" s="228" t="s">
        <v>538</v>
      </c>
      <c r="G112" s="225"/>
      <c r="H112" s="229">
        <v>18.815999999999999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154</v>
      </c>
      <c r="AU112" s="235" t="s">
        <v>82</v>
      </c>
      <c r="AV112" s="13" t="s">
        <v>82</v>
      </c>
      <c r="AW112" s="13" t="s">
        <v>33</v>
      </c>
      <c r="AX112" s="13" t="s">
        <v>80</v>
      </c>
      <c r="AY112" s="235" t="s">
        <v>143</v>
      </c>
    </row>
    <row r="113" s="2" customFormat="1" ht="24.15" customHeight="1">
      <c r="A113" s="39"/>
      <c r="B113" s="40"/>
      <c r="C113" s="206" t="s">
        <v>193</v>
      </c>
      <c r="D113" s="206" t="s">
        <v>145</v>
      </c>
      <c r="E113" s="207" t="s">
        <v>539</v>
      </c>
      <c r="F113" s="208" t="s">
        <v>540</v>
      </c>
      <c r="G113" s="209" t="s">
        <v>97</v>
      </c>
      <c r="H113" s="210">
        <v>18.815999999999999</v>
      </c>
      <c r="I113" s="211"/>
      <c r="J113" s="212">
        <f>ROUND(I113*H113,2)</f>
        <v>0</v>
      </c>
      <c r="K113" s="208" t="s">
        <v>149</v>
      </c>
      <c r="L113" s="45"/>
      <c r="M113" s="213" t="s">
        <v>19</v>
      </c>
      <c r="N113" s="214" t="s">
        <v>43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150</v>
      </c>
      <c r="AT113" s="217" t="s">
        <v>145</v>
      </c>
      <c r="AU113" s="217" t="s">
        <v>82</v>
      </c>
      <c r="AY113" s="18" t="s">
        <v>143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80</v>
      </c>
      <c r="BK113" s="218">
        <f>ROUND(I113*H113,2)</f>
        <v>0</v>
      </c>
      <c r="BL113" s="18" t="s">
        <v>150</v>
      </c>
      <c r="BM113" s="217" t="s">
        <v>541</v>
      </c>
    </row>
    <row r="114" s="2" customFormat="1">
      <c r="A114" s="39"/>
      <c r="B114" s="40"/>
      <c r="C114" s="41"/>
      <c r="D114" s="219" t="s">
        <v>152</v>
      </c>
      <c r="E114" s="41"/>
      <c r="F114" s="220" t="s">
        <v>542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152</v>
      </c>
      <c r="AU114" s="18" t="s">
        <v>82</v>
      </c>
    </row>
    <row r="115" s="13" customFormat="1">
      <c r="A115" s="13"/>
      <c r="B115" s="224"/>
      <c r="C115" s="225"/>
      <c r="D115" s="226" t="s">
        <v>154</v>
      </c>
      <c r="E115" s="227" t="s">
        <v>19</v>
      </c>
      <c r="F115" s="228" t="s">
        <v>543</v>
      </c>
      <c r="G115" s="225"/>
      <c r="H115" s="229">
        <v>94.079999999999998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154</v>
      </c>
      <c r="AU115" s="235" t="s">
        <v>82</v>
      </c>
      <c r="AV115" s="13" t="s">
        <v>82</v>
      </c>
      <c r="AW115" s="13" t="s">
        <v>33</v>
      </c>
      <c r="AX115" s="13" t="s">
        <v>72</v>
      </c>
      <c r="AY115" s="235" t="s">
        <v>143</v>
      </c>
    </row>
    <row r="116" s="15" customFormat="1">
      <c r="A116" s="15"/>
      <c r="B116" s="246"/>
      <c r="C116" s="247"/>
      <c r="D116" s="226" t="s">
        <v>154</v>
      </c>
      <c r="E116" s="248" t="s">
        <v>515</v>
      </c>
      <c r="F116" s="249" t="s">
        <v>186</v>
      </c>
      <c r="G116" s="247"/>
      <c r="H116" s="250">
        <v>94.079999999999998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154</v>
      </c>
      <c r="AU116" s="256" t="s">
        <v>82</v>
      </c>
      <c r="AV116" s="15" t="s">
        <v>150</v>
      </c>
      <c r="AW116" s="15" t="s">
        <v>33</v>
      </c>
      <c r="AX116" s="15" t="s">
        <v>72</v>
      </c>
      <c r="AY116" s="256" t="s">
        <v>143</v>
      </c>
    </row>
    <row r="117" s="13" customFormat="1">
      <c r="A117" s="13"/>
      <c r="B117" s="224"/>
      <c r="C117" s="225"/>
      <c r="D117" s="226" t="s">
        <v>154</v>
      </c>
      <c r="E117" s="227" t="s">
        <v>19</v>
      </c>
      <c r="F117" s="228" t="s">
        <v>538</v>
      </c>
      <c r="G117" s="225"/>
      <c r="H117" s="229">
        <v>18.815999999999999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154</v>
      </c>
      <c r="AU117" s="235" t="s">
        <v>82</v>
      </c>
      <c r="AV117" s="13" t="s">
        <v>82</v>
      </c>
      <c r="AW117" s="13" t="s">
        <v>33</v>
      </c>
      <c r="AX117" s="13" t="s">
        <v>80</v>
      </c>
      <c r="AY117" s="235" t="s">
        <v>143</v>
      </c>
    </row>
    <row r="118" s="2" customFormat="1" ht="24.15" customHeight="1">
      <c r="A118" s="39"/>
      <c r="B118" s="40"/>
      <c r="C118" s="206" t="s">
        <v>198</v>
      </c>
      <c r="D118" s="206" t="s">
        <v>145</v>
      </c>
      <c r="E118" s="207" t="s">
        <v>544</v>
      </c>
      <c r="F118" s="208" t="s">
        <v>545</v>
      </c>
      <c r="G118" s="209" t="s">
        <v>97</v>
      </c>
      <c r="H118" s="210">
        <v>37.631999999999998</v>
      </c>
      <c r="I118" s="211"/>
      <c r="J118" s="212">
        <f>ROUND(I118*H118,2)</f>
        <v>0</v>
      </c>
      <c r="K118" s="208" t="s">
        <v>149</v>
      </c>
      <c r="L118" s="45"/>
      <c r="M118" s="213" t="s">
        <v>19</v>
      </c>
      <c r="N118" s="214" t="s">
        <v>43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150</v>
      </c>
      <c r="AT118" s="217" t="s">
        <v>145</v>
      </c>
      <c r="AU118" s="217" t="s">
        <v>82</v>
      </c>
      <c r="AY118" s="18" t="s">
        <v>143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80</v>
      </c>
      <c r="BK118" s="218">
        <f>ROUND(I118*H118,2)</f>
        <v>0</v>
      </c>
      <c r="BL118" s="18" t="s">
        <v>150</v>
      </c>
      <c r="BM118" s="217" t="s">
        <v>546</v>
      </c>
    </row>
    <row r="119" s="2" customFormat="1">
      <c r="A119" s="39"/>
      <c r="B119" s="40"/>
      <c r="C119" s="41"/>
      <c r="D119" s="219" t="s">
        <v>152</v>
      </c>
      <c r="E119" s="41"/>
      <c r="F119" s="220" t="s">
        <v>547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82</v>
      </c>
    </row>
    <row r="120" s="13" customFormat="1">
      <c r="A120" s="13"/>
      <c r="B120" s="224"/>
      <c r="C120" s="225"/>
      <c r="D120" s="226" t="s">
        <v>154</v>
      </c>
      <c r="E120" s="227" t="s">
        <v>19</v>
      </c>
      <c r="F120" s="228" t="s">
        <v>548</v>
      </c>
      <c r="G120" s="225"/>
      <c r="H120" s="229">
        <v>37.631999999999998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154</v>
      </c>
      <c r="AU120" s="235" t="s">
        <v>82</v>
      </c>
      <c r="AV120" s="13" t="s">
        <v>82</v>
      </c>
      <c r="AW120" s="13" t="s">
        <v>33</v>
      </c>
      <c r="AX120" s="13" t="s">
        <v>80</v>
      </c>
      <c r="AY120" s="235" t="s">
        <v>143</v>
      </c>
    </row>
    <row r="121" s="2" customFormat="1" ht="24.15" customHeight="1">
      <c r="A121" s="39"/>
      <c r="B121" s="40"/>
      <c r="C121" s="206" t="s">
        <v>204</v>
      </c>
      <c r="D121" s="206" t="s">
        <v>145</v>
      </c>
      <c r="E121" s="207" t="s">
        <v>549</v>
      </c>
      <c r="F121" s="208" t="s">
        <v>550</v>
      </c>
      <c r="G121" s="209" t="s">
        <v>97</v>
      </c>
      <c r="H121" s="210">
        <v>18.815999999999999</v>
      </c>
      <c r="I121" s="211"/>
      <c r="J121" s="212">
        <f>ROUND(I121*H121,2)</f>
        <v>0</v>
      </c>
      <c r="K121" s="208" t="s">
        <v>149</v>
      </c>
      <c r="L121" s="45"/>
      <c r="M121" s="213" t="s">
        <v>19</v>
      </c>
      <c r="N121" s="214" t="s">
        <v>43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150</v>
      </c>
      <c r="AT121" s="217" t="s">
        <v>145</v>
      </c>
      <c r="AU121" s="217" t="s">
        <v>82</v>
      </c>
      <c r="AY121" s="18" t="s">
        <v>143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80</v>
      </c>
      <c r="BK121" s="218">
        <f>ROUND(I121*H121,2)</f>
        <v>0</v>
      </c>
      <c r="BL121" s="18" t="s">
        <v>150</v>
      </c>
      <c r="BM121" s="217" t="s">
        <v>551</v>
      </c>
    </row>
    <row r="122" s="2" customFormat="1">
      <c r="A122" s="39"/>
      <c r="B122" s="40"/>
      <c r="C122" s="41"/>
      <c r="D122" s="219" t="s">
        <v>152</v>
      </c>
      <c r="E122" s="41"/>
      <c r="F122" s="220" t="s">
        <v>552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82</v>
      </c>
    </row>
    <row r="123" s="13" customFormat="1">
      <c r="A123" s="13"/>
      <c r="B123" s="224"/>
      <c r="C123" s="225"/>
      <c r="D123" s="226" t="s">
        <v>154</v>
      </c>
      <c r="E123" s="227" t="s">
        <v>19</v>
      </c>
      <c r="F123" s="228" t="s">
        <v>538</v>
      </c>
      <c r="G123" s="225"/>
      <c r="H123" s="229">
        <v>18.815999999999999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154</v>
      </c>
      <c r="AU123" s="235" t="s">
        <v>82</v>
      </c>
      <c r="AV123" s="13" t="s">
        <v>82</v>
      </c>
      <c r="AW123" s="13" t="s">
        <v>33</v>
      </c>
      <c r="AX123" s="13" t="s">
        <v>80</v>
      </c>
      <c r="AY123" s="235" t="s">
        <v>143</v>
      </c>
    </row>
    <row r="124" s="2" customFormat="1" ht="24.15" customHeight="1">
      <c r="A124" s="39"/>
      <c r="B124" s="40"/>
      <c r="C124" s="206" t="s">
        <v>209</v>
      </c>
      <c r="D124" s="206" t="s">
        <v>145</v>
      </c>
      <c r="E124" s="207" t="s">
        <v>553</v>
      </c>
      <c r="F124" s="208" t="s">
        <v>554</v>
      </c>
      <c r="G124" s="209" t="s">
        <v>97</v>
      </c>
      <c r="H124" s="210">
        <v>7.3120000000000003</v>
      </c>
      <c r="I124" s="211"/>
      <c r="J124" s="212">
        <f>ROUND(I124*H124,2)</f>
        <v>0</v>
      </c>
      <c r="K124" s="208" t="s">
        <v>149</v>
      </c>
      <c r="L124" s="45"/>
      <c r="M124" s="213" t="s">
        <v>19</v>
      </c>
      <c r="N124" s="214" t="s">
        <v>43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150</v>
      </c>
      <c r="AT124" s="217" t="s">
        <v>145</v>
      </c>
      <c r="AU124" s="217" t="s">
        <v>82</v>
      </c>
      <c r="AY124" s="18" t="s">
        <v>143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80</v>
      </c>
      <c r="BK124" s="218">
        <f>ROUND(I124*H124,2)</f>
        <v>0</v>
      </c>
      <c r="BL124" s="18" t="s">
        <v>150</v>
      </c>
      <c r="BM124" s="217" t="s">
        <v>555</v>
      </c>
    </row>
    <row r="125" s="2" customFormat="1">
      <c r="A125" s="39"/>
      <c r="B125" s="40"/>
      <c r="C125" s="41"/>
      <c r="D125" s="219" t="s">
        <v>152</v>
      </c>
      <c r="E125" s="41"/>
      <c r="F125" s="220" t="s">
        <v>556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82</v>
      </c>
    </row>
    <row r="126" s="13" customFormat="1">
      <c r="A126" s="13"/>
      <c r="B126" s="224"/>
      <c r="C126" s="225"/>
      <c r="D126" s="226" t="s">
        <v>154</v>
      </c>
      <c r="E126" s="227" t="s">
        <v>19</v>
      </c>
      <c r="F126" s="228" t="s">
        <v>177</v>
      </c>
      <c r="G126" s="225"/>
      <c r="H126" s="229">
        <v>7.3120000000000003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154</v>
      </c>
      <c r="AU126" s="235" t="s">
        <v>82</v>
      </c>
      <c r="AV126" s="13" t="s">
        <v>82</v>
      </c>
      <c r="AW126" s="13" t="s">
        <v>33</v>
      </c>
      <c r="AX126" s="13" t="s">
        <v>80</v>
      </c>
      <c r="AY126" s="235" t="s">
        <v>143</v>
      </c>
    </row>
    <row r="127" s="2" customFormat="1" ht="24.15" customHeight="1">
      <c r="A127" s="39"/>
      <c r="B127" s="40"/>
      <c r="C127" s="206" t="s">
        <v>8</v>
      </c>
      <c r="D127" s="206" t="s">
        <v>145</v>
      </c>
      <c r="E127" s="207" t="s">
        <v>557</v>
      </c>
      <c r="F127" s="208" t="s">
        <v>558</v>
      </c>
      <c r="G127" s="209" t="s">
        <v>97</v>
      </c>
      <c r="H127" s="210">
        <v>7.3120000000000003</v>
      </c>
      <c r="I127" s="211"/>
      <c r="J127" s="212">
        <f>ROUND(I127*H127,2)</f>
        <v>0</v>
      </c>
      <c r="K127" s="208" t="s">
        <v>149</v>
      </c>
      <c r="L127" s="45"/>
      <c r="M127" s="213" t="s">
        <v>19</v>
      </c>
      <c r="N127" s="214" t="s">
        <v>43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150</v>
      </c>
      <c r="AT127" s="217" t="s">
        <v>145</v>
      </c>
      <c r="AU127" s="217" t="s">
        <v>82</v>
      </c>
      <c r="AY127" s="18" t="s">
        <v>143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80</v>
      </c>
      <c r="BK127" s="218">
        <f>ROUND(I127*H127,2)</f>
        <v>0</v>
      </c>
      <c r="BL127" s="18" t="s">
        <v>150</v>
      </c>
      <c r="BM127" s="217" t="s">
        <v>559</v>
      </c>
    </row>
    <row r="128" s="2" customFormat="1">
      <c r="A128" s="39"/>
      <c r="B128" s="40"/>
      <c r="C128" s="41"/>
      <c r="D128" s="219" t="s">
        <v>152</v>
      </c>
      <c r="E128" s="41"/>
      <c r="F128" s="220" t="s">
        <v>560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82</v>
      </c>
    </row>
    <row r="129" s="13" customFormat="1">
      <c r="A129" s="13"/>
      <c r="B129" s="224"/>
      <c r="C129" s="225"/>
      <c r="D129" s="226" t="s">
        <v>154</v>
      </c>
      <c r="E129" s="227" t="s">
        <v>19</v>
      </c>
      <c r="F129" s="228" t="s">
        <v>561</v>
      </c>
      <c r="G129" s="225"/>
      <c r="H129" s="229">
        <v>44.064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154</v>
      </c>
      <c r="AU129" s="235" t="s">
        <v>82</v>
      </c>
      <c r="AV129" s="13" t="s">
        <v>82</v>
      </c>
      <c r="AW129" s="13" t="s">
        <v>33</v>
      </c>
      <c r="AX129" s="13" t="s">
        <v>72</v>
      </c>
      <c r="AY129" s="235" t="s">
        <v>143</v>
      </c>
    </row>
    <row r="130" s="14" customFormat="1">
      <c r="A130" s="14"/>
      <c r="B130" s="236"/>
      <c r="C130" s="237"/>
      <c r="D130" s="226" t="s">
        <v>154</v>
      </c>
      <c r="E130" s="238" t="s">
        <v>19</v>
      </c>
      <c r="F130" s="239" t="s">
        <v>184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154</v>
      </c>
      <c r="AU130" s="245" t="s">
        <v>82</v>
      </c>
      <c r="AV130" s="14" t="s">
        <v>80</v>
      </c>
      <c r="AW130" s="14" t="s">
        <v>33</v>
      </c>
      <c r="AX130" s="14" t="s">
        <v>72</v>
      </c>
      <c r="AY130" s="245" t="s">
        <v>143</v>
      </c>
    </row>
    <row r="131" s="13" customFormat="1">
      <c r="A131" s="13"/>
      <c r="B131" s="224"/>
      <c r="C131" s="225"/>
      <c r="D131" s="226" t="s">
        <v>154</v>
      </c>
      <c r="E131" s="227" t="s">
        <v>19</v>
      </c>
      <c r="F131" s="228" t="s">
        <v>185</v>
      </c>
      <c r="G131" s="225"/>
      <c r="H131" s="229">
        <v>-6.9660000000000002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154</v>
      </c>
      <c r="AU131" s="235" t="s">
        <v>82</v>
      </c>
      <c r="AV131" s="13" t="s">
        <v>82</v>
      </c>
      <c r="AW131" s="13" t="s">
        <v>33</v>
      </c>
      <c r="AX131" s="13" t="s">
        <v>72</v>
      </c>
      <c r="AY131" s="235" t="s">
        <v>143</v>
      </c>
    </row>
    <row r="132" s="13" customFormat="1">
      <c r="A132" s="13"/>
      <c r="B132" s="224"/>
      <c r="C132" s="225"/>
      <c r="D132" s="226" t="s">
        <v>154</v>
      </c>
      <c r="E132" s="227" t="s">
        <v>19</v>
      </c>
      <c r="F132" s="228" t="s">
        <v>562</v>
      </c>
      <c r="G132" s="225"/>
      <c r="H132" s="229">
        <v>-0.54000000000000004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154</v>
      </c>
      <c r="AU132" s="235" t="s">
        <v>82</v>
      </c>
      <c r="AV132" s="13" t="s">
        <v>82</v>
      </c>
      <c r="AW132" s="13" t="s">
        <v>33</v>
      </c>
      <c r="AX132" s="13" t="s">
        <v>72</v>
      </c>
      <c r="AY132" s="235" t="s">
        <v>143</v>
      </c>
    </row>
    <row r="133" s="15" customFormat="1">
      <c r="A133" s="15"/>
      <c r="B133" s="246"/>
      <c r="C133" s="247"/>
      <c r="D133" s="226" t="s">
        <v>154</v>
      </c>
      <c r="E133" s="248" t="s">
        <v>49</v>
      </c>
      <c r="F133" s="249" t="s">
        <v>186</v>
      </c>
      <c r="G133" s="247"/>
      <c r="H133" s="250">
        <v>36.558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154</v>
      </c>
      <c r="AU133" s="256" t="s">
        <v>82</v>
      </c>
      <c r="AV133" s="15" t="s">
        <v>150</v>
      </c>
      <c r="AW133" s="15" t="s">
        <v>33</v>
      </c>
      <c r="AX133" s="15" t="s">
        <v>72</v>
      </c>
      <c r="AY133" s="256" t="s">
        <v>143</v>
      </c>
    </row>
    <row r="134" s="13" customFormat="1">
      <c r="A134" s="13"/>
      <c r="B134" s="224"/>
      <c r="C134" s="225"/>
      <c r="D134" s="226" t="s">
        <v>154</v>
      </c>
      <c r="E134" s="227" t="s">
        <v>19</v>
      </c>
      <c r="F134" s="228" t="s">
        <v>177</v>
      </c>
      <c r="G134" s="225"/>
      <c r="H134" s="229">
        <v>7.3120000000000003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154</v>
      </c>
      <c r="AU134" s="235" t="s">
        <v>82</v>
      </c>
      <c r="AV134" s="13" t="s">
        <v>82</v>
      </c>
      <c r="AW134" s="13" t="s">
        <v>33</v>
      </c>
      <c r="AX134" s="13" t="s">
        <v>80</v>
      </c>
      <c r="AY134" s="235" t="s">
        <v>143</v>
      </c>
    </row>
    <row r="135" s="2" customFormat="1" ht="24.15" customHeight="1">
      <c r="A135" s="39"/>
      <c r="B135" s="40"/>
      <c r="C135" s="206" t="s">
        <v>222</v>
      </c>
      <c r="D135" s="206" t="s">
        <v>145</v>
      </c>
      <c r="E135" s="207" t="s">
        <v>563</v>
      </c>
      <c r="F135" s="208" t="s">
        <v>564</v>
      </c>
      <c r="G135" s="209" t="s">
        <v>97</v>
      </c>
      <c r="H135" s="210">
        <v>14.622999999999999</v>
      </c>
      <c r="I135" s="211"/>
      <c r="J135" s="212">
        <f>ROUND(I135*H135,2)</f>
        <v>0</v>
      </c>
      <c r="K135" s="208" t="s">
        <v>149</v>
      </c>
      <c r="L135" s="45"/>
      <c r="M135" s="213" t="s">
        <v>19</v>
      </c>
      <c r="N135" s="214" t="s">
        <v>43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150</v>
      </c>
      <c r="AT135" s="217" t="s">
        <v>145</v>
      </c>
      <c r="AU135" s="217" t="s">
        <v>82</v>
      </c>
      <c r="AY135" s="18" t="s">
        <v>143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80</v>
      </c>
      <c r="BK135" s="218">
        <f>ROUND(I135*H135,2)</f>
        <v>0</v>
      </c>
      <c r="BL135" s="18" t="s">
        <v>150</v>
      </c>
      <c r="BM135" s="217" t="s">
        <v>565</v>
      </c>
    </row>
    <row r="136" s="2" customFormat="1">
      <c r="A136" s="39"/>
      <c r="B136" s="40"/>
      <c r="C136" s="41"/>
      <c r="D136" s="219" t="s">
        <v>152</v>
      </c>
      <c r="E136" s="41"/>
      <c r="F136" s="220" t="s">
        <v>566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152</v>
      </c>
      <c r="AU136" s="18" t="s">
        <v>82</v>
      </c>
    </row>
    <row r="137" s="13" customFormat="1">
      <c r="A137" s="13"/>
      <c r="B137" s="224"/>
      <c r="C137" s="225"/>
      <c r="D137" s="226" t="s">
        <v>154</v>
      </c>
      <c r="E137" s="227" t="s">
        <v>19</v>
      </c>
      <c r="F137" s="228" t="s">
        <v>192</v>
      </c>
      <c r="G137" s="225"/>
      <c r="H137" s="229">
        <v>14.622999999999999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154</v>
      </c>
      <c r="AU137" s="235" t="s">
        <v>82</v>
      </c>
      <c r="AV137" s="13" t="s">
        <v>82</v>
      </c>
      <c r="AW137" s="13" t="s">
        <v>33</v>
      </c>
      <c r="AX137" s="13" t="s">
        <v>80</v>
      </c>
      <c r="AY137" s="235" t="s">
        <v>143</v>
      </c>
    </row>
    <row r="138" s="2" customFormat="1" ht="24.15" customHeight="1">
      <c r="A138" s="39"/>
      <c r="B138" s="40"/>
      <c r="C138" s="206" t="s">
        <v>229</v>
      </c>
      <c r="D138" s="206" t="s">
        <v>145</v>
      </c>
      <c r="E138" s="207" t="s">
        <v>567</v>
      </c>
      <c r="F138" s="208" t="s">
        <v>568</v>
      </c>
      <c r="G138" s="209" t="s">
        <v>97</v>
      </c>
      <c r="H138" s="210">
        <v>7.3120000000000003</v>
      </c>
      <c r="I138" s="211"/>
      <c r="J138" s="212">
        <f>ROUND(I138*H138,2)</f>
        <v>0</v>
      </c>
      <c r="K138" s="208" t="s">
        <v>149</v>
      </c>
      <c r="L138" s="45"/>
      <c r="M138" s="213" t="s">
        <v>19</v>
      </c>
      <c r="N138" s="214" t="s">
        <v>43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150</v>
      </c>
      <c r="AT138" s="217" t="s">
        <v>145</v>
      </c>
      <c r="AU138" s="217" t="s">
        <v>82</v>
      </c>
      <c r="AY138" s="18" t="s">
        <v>143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80</v>
      </c>
      <c r="BK138" s="218">
        <f>ROUND(I138*H138,2)</f>
        <v>0</v>
      </c>
      <c r="BL138" s="18" t="s">
        <v>150</v>
      </c>
      <c r="BM138" s="217" t="s">
        <v>569</v>
      </c>
    </row>
    <row r="139" s="2" customFormat="1">
      <c r="A139" s="39"/>
      <c r="B139" s="40"/>
      <c r="C139" s="41"/>
      <c r="D139" s="219" t="s">
        <v>152</v>
      </c>
      <c r="E139" s="41"/>
      <c r="F139" s="220" t="s">
        <v>570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82</v>
      </c>
    </row>
    <row r="140" s="13" customFormat="1">
      <c r="A140" s="13"/>
      <c r="B140" s="224"/>
      <c r="C140" s="225"/>
      <c r="D140" s="226" t="s">
        <v>154</v>
      </c>
      <c r="E140" s="227" t="s">
        <v>19</v>
      </c>
      <c r="F140" s="228" t="s">
        <v>177</v>
      </c>
      <c r="G140" s="225"/>
      <c r="H140" s="229">
        <v>7.3120000000000003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154</v>
      </c>
      <c r="AU140" s="235" t="s">
        <v>82</v>
      </c>
      <c r="AV140" s="13" t="s">
        <v>82</v>
      </c>
      <c r="AW140" s="13" t="s">
        <v>33</v>
      </c>
      <c r="AX140" s="13" t="s">
        <v>80</v>
      </c>
      <c r="AY140" s="235" t="s">
        <v>143</v>
      </c>
    </row>
    <row r="141" s="2" customFormat="1" ht="21.75" customHeight="1">
      <c r="A141" s="39"/>
      <c r="B141" s="40"/>
      <c r="C141" s="206" t="s">
        <v>235</v>
      </c>
      <c r="D141" s="206" t="s">
        <v>145</v>
      </c>
      <c r="E141" s="207" t="s">
        <v>199</v>
      </c>
      <c r="F141" s="208" t="s">
        <v>200</v>
      </c>
      <c r="G141" s="209" t="s">
        <v>148</v>
      </c>
      <c r="H141" s="210">
        <v>97.920000000000002</v>
      </c>
      <c r="I141" s="211"/>
      <c r="J141" s="212">
        <f>ROUND(I141*H141,2)</f>
        <v>0</v>
      </c>
      <c r="K141" s="208" t="s">
        <v>149</v>
      </c>
      <c r="L141" s="45"/>
      <c r="M141" s="213" t="s">
        <v>19</v>
      </c>
      <c r="N141" s="214" t="s">
        <v>43</v>
      </c>
      <c r="O141" s="85"/>
      <c r="P141" s="215">
        <f>O141*H141</f>
        <v>0</v>
      </c>
      <c r="Q141" s="215">
        <v>0.00084000000000000003</v>
      </c>
      <c r="R141" s="215">
        <f>Q141*H141</f>
        <v>0.082252800000000001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150</v>
      </c>
      <c r="AT141" s="217" t="s">
        <v>145</v>
      </c>
      <c r="AU141" s="217" t="s">
        <v>82</v>
      </c>
      <c r="AY141" s="18" t="s">
        <v>143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80</v>
      </c>
      <c r="BK141" s="218">
        <f>ROUND(I141*H141,2)</f>
        <v>0</v>
      </c>
      <c r="BL141" s="18" t="s">
        <v>150</v>
      </c>
      <c r="BM141" s="217" t="s">
        <v>571</v>
      </c>
    </row>
    <row r="142" s="2" customFormat="1">
      <c r="A142" s="39"/>
      <c r="B142" s="40"/>
      <c r="C142" s="41"/>
      <c r="D142" s="219" t="s">
        <v>152</v>
      </c>
      <c r="E142" s="41"/>
      <c r="F142" s="220" t="s">
        <v>202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152</v>
      </c>
      <c r="AU142" s="18" t="s">
        <v>82</v>
      </c>
    </row>
    <row r="143" s="13" customFormat="1">
      <c r="A143" s="13"/>
      <c r="B143" s="224"/>
      <c r="C143" s="225"/>
      <c r="D143" s="226" t="s">
        <v>154</v>
      </c>
      <c r="E143" s="227" t="s">
        <v>19</v>
      </c>
      <c r="F143" s="228" t="s">
        <v>572</v>
      </c>
      <c r="G143" s="225"/>
      <c r="H143" s="229">
        <v>97.920000000000002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154</v>
      </c>
      <c r="AU143" s="235" t="s">
        <v>82</v>
      </c>
      <c r="AV143" s="13" t="s">
        <v>82</v>
      </c>
      <c r="AW143" s="13" t="s">
        <v>33</v>
      </c>
      <c r="AX143" s="13" t="s">
        <v>80</v>
      </c>
      <c r="AY143" s="235" t="s">
        <v>143</v>
      </c>
    </row>
    <row r="144" s="2" customFormat="1" ht="24.15" customHeight="1">
      <c r="A144" s="39"/>
      <c r="B144" s="40"/>
      <c r="C144" s="206" t="s">
        <v>242</v>
      </c>
      <c r="D144" s="206" t="s">
        <v>145</v>
      </c>
      <c r="E144" s="207" t="s">
        <v>205</v>
      </c>
      <c r="F144" s="208" t="s">
        <v>206</v>
      </c>
      <c r="G144" s="209" t="s">
        <v>148</v>
      </c>
      <c r="H144" s="210">
        <v>97.920000000000002</v>
      </c>
      <c r="I144" s="211"/>
      <c r="J144" s="212">
        <f>ROUND(I144*H144,2)</f>
        <v>0</v>
      </c>
      <c r="K144" s="208" t="s">
        <v>149</v>
      </c>
      <c r="L144" s="45"/>
      <c r="M144" s="213" t="s">
        <v>19</v>
      </c>
      <c r="N144" s="214" t="s">
        <v>43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150</v>
      </c>
      <c r="AT144" s="217" t="s">
        <v>145</v>
      </c>
      <c r="AU144" s="217" t="s">
        <v>82</v>
      </c>
      <c r="AY144" s="18" t="s">
        <v>143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80</v>
      </c>
      <c r="BK144" s="218">
        <f>ROUND(I144*H144,2)</f>
        <v>0</v>
      </c>
      <c r="BL144" s="18" t="s">
        <v>150</v>
      </c>
      <c r="BM144" s="217" t="s">
        <v>573</v>
      </c>
    </row>
    <row r="145" s="2" customFormat="1">
      <c r="A145" s="39"/>
      <c r="B145" s="40"/>
      <c r="C145" s="41"/>
      <c r="D145" s="219" t="s">
        <v>152</v>
      </c>
      <c r="E145" s="41"/>
      <c r="F145" s="220" t="s">
        <v>208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152</v>
      </c>
      <c r="AU145" s="18" t="s">
        <v>82</v>
      </c>
    </row>
    <row r="146" s="2" customFormat="1" ht="37.8" customHeight="1">
      <c r="A146" s="39"/>
      <c r="B146" s="40"/>
      <c r="C146" s="206" t="s">
        <v>248</v>
      </c>
      <c r="D146" s="206" t="s">
        <v>145</v>
      </c>
      <c r="E146" s="207" t="s">
        <v>210</v>
      </c>
      <c r="F146" s="208" t="s">
        <v>211</v>
      </c>
      <c r="G146" s="209" t="s">
        <v>97</v>
      </c>
      <c r="H146" s="210">
        <v>40.875</v>
      </c>
      <c r="I146" s="211"/>
      <c r="J146" s="212">
        <f>ROUND(I146*H146,2)</f>
        <v>0</v>
      </c>
      <c r="K146" s="208" t="s">
        <v>149</v>
      </c>
      <c r="L146" s="45"/>
      <c r="M146" s="213" t="s">
        <v>19</v>
      </c>
      <c r="N146" s="214" t="s">
        <v>43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150</v>
      </c>
      <c r="AT146" s="217" t="s">
        <v>145</v>
      </c>
      <c r="AU146" s="217" t="s">
        <v>82</v>
      </c>
      <c r="AY146" s="18" t="s">
        <v>143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80</v>
      </c>
      <c r="BK146" s="218">
        <f>ROUND(I146*H146,2)</f>
        <v>0</v>
      </c>
      <c r="BL146" s="18" t="s">
        <v>150</v>
      </c>
      <c r="BM146" s="217" t="s">
        <v>574</v>
      </c>
    </row>
    <row r="147" s="2" customFormat="1">
      <c r="A147" s="39"/>
      <c r="B147" s="40"/>
      <c r="C147" s="41"/>
      <c r="D147" s="219" t="s">
        <v>152</v>
      </c>
      <c r="E147" s="41"/>
      <c r="F147" s="220" t="s">
        <v>213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82</v>
      </c>
    </row>
    <row r="148" s="13" customFormat="1">
      <c r="A148" s="13"/>
      <c r="B148" s="224"/>
      <c r="C148" s="225"/>
      <c r="D148" s="226" t="s">
        <v>154</v>
      </c>
      <c r="E148" s="227" t="s">
        <v>19</v>
      </c>
      <c r="F148" s="228" t="s">
        <v>575</v>
      </c>
      <c r="G148" s="225"/>
      <c r="H148" s="229">
        <v>40.875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154</v>
      </c>
      <c r="AU148" s="235" t="s">
        <v>82</v>
      </c>
      <c r="AV148" s="13" t="s">
        <v>82</v>
      </c>
      <c r="AW148" s="13" t="s">
        <v>33</v>
      </c>
      <c r="AX148" s="13" t="s">
        <v>80</v>
      </c>
      <c r="AY148" s="235" t="s">
        <v>143</v>
      </c>
    </row>
    <row r="149" s="2" customFormat="1" ht="24.15" customHeight="1">
      <c r="A149" s="39"/>
      <c r="B149" s="40"/>
      <c r="C149" s="206" t="s">
        <v>254</v>
      </c>
      <c r="D149" s="206" t="s">
        <v>145</v>
      </c>
      <c r="E149" s="207" t="s">
        <v>215</v>
      </c>
      <c r="F149" s="208" t="s">
        <v>216</v>
      </c>
      <c r="G149" s="209" t="s">
        <v>217</v>
      </c>
      <c r="H149" s="210">
        <v>77.662999999999997</v>
      </c>
      <c r="I149" s="211"/>
      <c r="J149" s="212">
        <f>ROUND(I149*H149,2)</f>
        <v>0</v>
      </c>
      <c r="K149" s="208" t="s">
        <v>149</v>
      </c>
      <c r="L149" s="45"/>
      <c r="M149" s="213" t="s">
        <v>19</v>
      </c>
      <c r="N149" s="214" t="s">
        <v>43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150</v>
      </c>
      <c r="AT149" s="217" t="s">
        <v>145</v>
      </c>
      <c r="AU149" s="217" t="s">
        <v>82</v>
      </c>
      <c r="AY149" s="18" t="s">
        <v>143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80</v>
      </c>
      <c r="BK149" s="218">
        <f>ROUND(I149*H149,2)</f>
        <v>0</v>
      </c>
      <c r="BL149" s="18" t="s">
        <v>150</v>
      </c>
      <c r="BM149" s="217" t="s">
        <v>576</v>
      </c>
    </row>
    <row r="150" s="2" customFormat="1">
      <c r="A150" s="39"/>
      <c r="B150" s="40"/>
      <c r="C150" s="41"/>
      <c r="D150" s="219" t="s">
        <v>152</v>
      </c>
      <c r="E150" s="41"/>
      <c r="F150" s="220" t="s">
        <v>219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82</v>
      </c>
    </row>
    <row r="151" s="14" customFormat="1">
      <c r="A151" s="14"/>
      <c r="B151" s="236"/>
      <c r="C151" s="237"/>
      <c r="D151" s="226" t="s">
        <v>154</v>
      </c>
      <c r="E151" s="238" t="s">
        <v>19</v>
      </c>
      <c r="F151" s="239" t="s">
        <v>220</v>
      </c>
      <c r="G151" s="237"/>
      <c r="H151" s="238" t="s">
        <v>19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154</v>
      </c>
      <c r="AU151" s="245" t="s">
        <v>82</v>
      </c>
      <c r="AV151" s="14" t="s">
        <v>80</v>
      </c>
      <c r="AW151" s="14" t="s">
        <v>33</v>
      </c>
      <c r="AX151" s="14" t="s">
        <v>72</v>
      </c>
      <c r="AY151" s="245" t="s">
        <v>143</v>
      </c>
    </row>
    <row r="152" s="13" customFormat="1">
      <c r="A152" s="13"/>
      <c r="B152" s="224"/>
      <c r="C152" s="225"/>
      <c r="D152" s="226" t="s">
        <v>154</v>
      </c>
      <c r="E152" s="227" t="s">
        <v>19</v>
      </c>
      <c r="F152" s="228" t="s">
        <v>577</v>
      </c>
      <c r="G152" s="225"/>
      <c r="H152" s="229">
        <v>77.662999999999997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154</v>
      </c>
      <c r="AU152" s="235" t="s">
        <v>82</v>
      </c>
      <c r="AV152" s="13" t="s">
        <v>82</v>
      </c>
      <c r="AW152" s="13" t="s">
        <v>33</v>
      </c>
      <c r="AX152" s="13" t="s">
        <v>80</v>
      </c>
      <c r="AY152" s="235" t="s">
        <v>143</v>
      </c>
    </row>
    <row r="153" s="2" customFormat="1" ht="24.15" customHeight="1">
      <c r="A153" s="39"/>
      <c r="B153" s="40"/>
      <c r="C153" s="206" t="s">
        <v>260</v>
      </c>
      <c r="D153" s="206" t="s">
        <v>145</v>
      </c>
      <c r="E153" s="207" t="s">
        <v>223</v>
      </c>
      <c r="F153" s="208" t="s">
        <v>224</v>
      </c>
      <c r="G153" s="209" t="s">
        <v>97</v>
      </c>
      <c r="H153" s="210">
        <v>89.763000000000005</v>
      </c>
      <c r="I153" s="211"/>
      <c r="J153" s="212">
        <f>ROUND(I153*H153,2)</f>
        <v>0</v>
      </c>
      <c r="K153" s="208" t="s">
        <v>149</v>
      </c>
      <c r="L153" s="45"/>
      <c r="M153" s="213" t="s">
        <v>19</v>
      </c>
      <c r="N153" s="214" t="s">
        <v>43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150</v>
      </c>
      <c r="AT153" s="217" t="s">
        <v>145</v>
      </c>
      <c r="AU153" s="217" t="s">
        <v>82</v>
      </c>
      <c r="AY153" s="18" t="s">
        <v>143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80</v>
      </c>
      <c r="BK153" s="218">
        <f>ROUND(I153*H153,2)</f>
        <v>0</v>
      </c>
      <c r="BL153" s="18" t="s">
        <v>150</v>
      </c>
      <c r="BM153" s="217" t="s">
        <v>578</v>
      </c>
    </row>
    <row r="154" s="2" customFormat="1">
      <c r="A154" s="39"/>
      <c r="B154" s="40"/>
      <c r="C154" s="41"/>
      <c r="D154" s="219" t="s">
        <v>152</v>
      </c>
      <c r="E154" s="41"/>
      <c r="F154" s="220" t="s">
        <v>226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82</v>
      </c>
    </row>
    <row r="155" s="13" customFormat="1">
      <c r="A155" s="13"/>
      <c r="B155" s="224"/>
      <c r="C155" s="225"/>
      <c r="D155" s="226" t="s">
        <v>154</v>
      </c>
      <c r="E155" s="227" t="s">
        <v>19</v>
      </c>
      <c r="F155" s="228" t="s">
        <v>227</v>
      </c>
      <c r="G155" s="225"/>
      <c r="H155" s="229">
        <v>36.558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154</v>
      </c>
      <c r="AU155" s="235" t="s">
        <v>82</v>
      </c>
      <c r="AV155" s="13" t="s">
        <v>82</v>
      </c>
      <c r="AW155" s="13" t="s">
        <v>33</v>
      </c>
      <c r="AX155" s="13" t="s">
        <v>72</v>
      </c>
      <c r="AY155" s="235" t="s">
        <v>143</v>
      </c>
    </row>
    <row r="156" s="13" customFormat="1">
      <c r="A156" s="13"/>
      <c r="B156" s="224"/>
      <c r="C156" s="225"/>
      <c r="D156" s="226" t="s">
        <v>154</v>
      </c>
      <c r="E156" s="227" t="s">
        <v>19</v>
      </c>
      <c r="F156" s="228" t="s">
        <v>579</v>
      </c>
      <c r="G156" s="225"/>
      <c r="H156" s="229">
        <v>94.079999999999998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154</v>
      </c>
      <c r="AU156" s="235" t="s">
        <v>82</v>
      </c>
      <c r="AV156" s="13" t="s">
        <v>82</v>
      </c>
      <c r="AW156" s="13" t="s">
        <v>33</v>
      </c>
      <c r="AX156" s="13" t="s">
        <v>72</v>
      </c>
      <c r="AY156" s="235" t="s">
        <v>143</v>
      </c>
    </row>
    <row r="157" s="13" customFormat="1">
      <c r="A157" s="13"/>
      <c r="B157" s="224"/>
      <c r="C157" s="225"/>
      <c r="D157" s="226" t="s">
        <v>154</v>
      </c>
      <c r="E157" s="227" t="s">
        <v>19</v>
      </c>
      <c r="F157" s="228" t="s">
        <v>580</v>
      </c>
      <c r="G157" s="225"/>
      <c r="H157" s="229">
        <v>-12.960000000000001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154</v>
      </c>
      <c r="AU157" s="235" t="s">
        <v>82</v>
      </c>
      <c r="AV157" s="13" t="s">
        <v>82</v>
      </c>
      <c r="AW157" s="13" t="s">
        <v>33</v>
      </c>
      <c r="AX157" s="13" t="s">
        <v>72</v>
      </c>
      <c r="AY157" s="235" t="s">
        <v>143</v>
      </c>
    </row>
    <row r="158" s="13" customFormat="1">
      <c r="A158" s="13"/>
      <c r="B158" s="224"/>
      <c r="C158" s="225"/>
      <c r="D158" s="226" t="s">
        <v>154</v>
      </c>
      <c r="E158" s="227" t="s">
        <v>19</v>
      </c>
      <c r="F158" s="228" t="s">
        <v>581</v>
      </c>
      <c r="G158" s="225"/>
      <c r="H158" s="229">
        <v>-2.4660000000000002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154</v>
      </c>
      <c r="AU158" s="235" t="s">
        <v>82</v>
      </c>
      <c r="AV158" s="13" t="s">
        <v>82</v>
      </c>
      <c r="AW158" s="13" t="s">
        <v>33</v>
      </c>
      <c r="AX158" s="13" t="s">
        <v>72</v>
      </c>
      <c r="AY158" s="235" t="s">
        <v>143</v>
      </c>
    </row>
    <row r="159" s="13" customFormat="1">
      <c r="A159" s="13"/>
      <c r="B159" s="224"/>
      <c r="C159" s="225"/>
      <c r="D159" s="226" t="s">
        <v>154</v>
      </c>
      <c r="E159" s="227" t="s">
        <v>19</v>
      </c>
      <c r="F159" s="228" t="s">
        <v>582</v>
      </c>
      <c r="G159" s="225"/>
      <c r="H159" s="229">
        <v>-25.289000000000001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154</v>
      </c>
      <c r="AU159" s="235" t="s">
        <v>82</v>
      </c>
      <c r="AV159" s="13" t="s">
        <v>82</v>
      </c>
      <c r="AW159" s="13" t="s">
        <v>33</v>
      </c>
      <c r="AX159" s="13" t="s">
        <v>72</v>
      </c>
      <c r="AY159" s="235" t="s">
        <v>143</v>
      </c>
    </row>
    <row r="160" s="13" customFormat="1">
      <c r="A160" s="13"/>
      <c r="B160" s="224"/>
      <c r="C160" s="225"/>
      <c r="D160" s="226" t="s">
        <v>154</v>
      </c>
      <c r="E160" s="227" t="s">
        <v>19</v>
      </c>
      <c r="F160" s="228" t="s">
        <v>583</v>
      </c>
      <c r="G160" s="225"/>
      <c r="H160" s="229">
        <v>-0.16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154</v>
      </c>
      <c r="AU160" s="235" t="s">
        <v>82</v>
      </c>
      <c r="AV160" s="13" t="s">
        <v>82</v>
      </c>
      <c r="AW160" s="13" t="s">
        <v>33</v>
      </c>
      <c r="AX160" s="13" t="s">
        <v>72</v>
      </c>
      <c r="AY160" s="235" t="s">
        <v>143</v>
      </c>
    </row>
    <row r="161" s="15" customFormat="1">
      <c r="A161" s="15"/>
      <c r="B161" s="246"/>
      <c r="C161" s="247"/>
      <c r="D161" s="226" t="s">
        <v>154</v>
      </c>
      <c r="E161" s="248" t="s">
        <v>100</v>
      </c>
      <c r="F161" s="249" t="s">
        <v>186</v>
      </c>
      <c r="G161" s="247"/>
      <c r="H161" s="250">
        <v>89.763000000000005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6" t="s">
        <v>154</v>
      </c>
      <c r="AU161" s="256" t="s">
        <v>82</v>
      </c>
      <c r="AV161" s="15" t="s">
        <v>150</v>
      </c>
      <c r="AW161" s="15" t="s">
        <v>33</v>
      </c>
      <c r="AX161" s="15" t="s">
        <v>80</v>
      </c>
      <c r="AY161" s="256" t="s">
        <v>143</v>
      </c>
    </row>
    <row r="162" s="2" customFormat="1" ht="37.8" customHeight="1">
      <c r="A162" s="39"/>
      <c r="B162" s="40"/>
      <c r="C162" s="206" t="s">
        <v>266</v>
      </c>
      <c r="D162" s="206" t="s">
        <v>145</v>
      </c>
      <c r="E162" s="207" t="s">
        <v>230</v>
      </c>
      <c r="F162" s="208" t="s">
        <v>231</v>
      </c>
      <c r="G162" s="209" t="s">
        <v>97</v>
      </c>
      <c r="H162" s="210">
        <v>10.368</v>
      </c>
      <c r="I162" s="211"/>
      <c r="J162" s="212">
        <f>ROUND(I162*H162,2)</f>
        <v>0</v>
      </c>
      <c r="K162" s="208" t="s">
        <v>149</v>
      </c>
      <c r="L162" s="45"/>
      <c r="M162" s="213" t="s">
        <v>19</v>
      </c>
      <c r="N162" s="214" t="s">
        <v>43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150</v>
      </c>
      <c r="AT162" s="217" t="s">
        <v>145</v>
      </c>
      <c r="AU162" s="217" t="s">
        <v>82</v>
      </c>
      <c r="AY162" s="18" t="s">
        <v>143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80</v>
      </c>
      <c r="BK162" s="218">
        <f>ROUND(I162*H162,2)</f>
        <v>0</v>
      </c>
      <c r="BL162" s="18" t="s">
        <v>150</v>
      </c>
      <c r="BM162" s="217" t="s">
        <v>584</v>
      </c>
    </row>
    <row r="163" s="2" customFormat="1">
      <c r="A163" s="39"/>
      <c r="B163" s="40"/>
      <c r="C163" s="41"/>
      <c r="D163" s="219" t="s">
        <v>152</v>
      </c>
      <c r="E163" s="41"/>
      <c r="F163" s="220" t="s">
        <v>233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82</v>
      </c>
    </row>
    <row r="164" s="13" customFormat="1">
      <c r="A164" s="13"/>
      <c r="B164" s="224"/>
      <c r="C164" s="225"/>
      <c r="D164" s="226" t="s">
        <v>154</v>
      </c>
      <c r="E164" s="227" t="s">
        <v>19</v>
      </c>
      <c r="F164" s="228" t="s">
        <v>585</v>
      </c>
      <c r="G164" s="225"/>
      <c r="H164" s="229">
        <v>10.368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154</v>
      </c>
      <c r="AU164" s="235" t="s">
        <v>82</v>
      </c>
      <c r="AV164" s="13" t="s">
        <v>82</v>
      </c>
      <c r="AW164" s="13" t="s">
        <v>33</v>
      </c>
      <c r="AX164" s="13" t="s">
        <v>72</v>
      </c>
      <c r="AY164" s="235" t="s">
        <v>143</v>
      </c>
    </row>
    <row r="165" s="15" customFormat="1">
      <c r="A165" s="15"/>
      <c r="B165" s="246"/>
      <c r="C165" s="247"/>
      <c r="D165" s="226" t="s">
        <v>154</v>
      </c>
      <c r="E165" s="248" t="s">
        <v>103</v>
      </c>
      <c r="F165" s="249" t="s">
        <v>186</v>
      </c>
      <c r="G165" s="247"/>
      <c r="H165" s="250">
        <v>10.368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154</v>
      </c>
      <c r="AU165" s="256" t="s">
        <v>82</v>
      </c>
      <c r="AV165" s="15" t="s">
        <v>150</v>
      </c>
      <c r="AW165" s="15" t="s">
        <v>33</v>
      </c>
      <c r="AX165" s="15" t="s">
        <v>80</v>
      </c>
      <c r="AY165" s="256" t="s">
        <v>143</v>
      </c>
    </row>
    <row r="166" s="2" customFormat="1" ht="16.5" customHeight="1">
      <c r="A166" s="39"/>
      <c r="B166" s="40"/>
      <c r="C166" s="257" t="s">
        <v>7</v>
      </c>
      <c r="D166" s="257" t="s">
        <v>236</v>
      </c>
      <c r="E166" s="258" t="s">
        <v>237</v>
      </c>
      <c r="F166" s="259" t="s">
        <v>238</v>
      </c>
      <c r="G166" s="260" t="s">
        <v>217</v>
      </c>
      <c r="H166" s="261">
        <v>18.661999999999999</v>
      </c>
      <c r="I166" s="262"/>
      <c r="J166" s="263">
        <f>ROUND(I166*H166,2)</f>
        <v>0</v>
      </c>
      <c r="K166" s="259" t="s">
        <v>149</v>
      </c>
      <c r="L166" s="264"/>
      <c r="M166" s="265" t="s">
        <v>19</v>
      </c>
      <c r="N166" s="266" t="s">
        <v>43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193</v>
      </c>
      <c r="AT166" s="217" t="s">
        <v>236</v>
      </c>
      <c r="AU166" s="217" t="s">
        <v>82</v>
      </c>
      <c r="AY166" s="18" t="s">
        <v>143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80</v>
      </c>
      <c r="BK166" s="218">
        <f>ROUND(I166*H166,2)</f>
        <v>0</v>
      </c>
      <c r="BL166" s="18" t="s">
        <v>150</v>
      </c>
      <c r="BM166" s="217" t="s">
        <v>586</v>
      </c>
    </row>
    <row r="167" s="13" customFormat="1">
      <c r="A167" s="13"/>
      <c r="B167" s="224"/>
      <c r="C167" s="225"/>
      <c r="D167" s="226" t="s">
        <v>154</v>
      </c>
      <c r="E167" s="225"/>
      <c r="F167" s="228" t="s">
        <v>587</v>
      </c>
      <c r="G167" s="225"/>
      <c r="H167" s="229">
        <v>18.661999999999999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154</v>
      </c>
      <c r="AU167" s="235" t="s">
        <v>82</v>
      </c>
      <c r="AV167" s="13" t="s">
        <v>82</v>
      </c>
      <c r="AW167" s="13" t="s">
        <v>4</v>
      </c>
      <c r="AX167" s="13" t="s">
        <v>80</v>
      </c>
      <c r="AY167" s="235" t="s">
        <v>143</v>
      </c>
    </row>
    <row r="168" s="2" customFormat="1" ht="24.15" customHeight="1">
      <c r="A168" s="39"/>
      <c r="B168" s="40"/>
      <c r="C168" s="206" t="s">
        <v>276</v>
      </c>
      <c r="D168" s="206" t="s">
        <v>145</v>
      </c>
      <c r="E168" s="207" t="s">
        <v>588</v>
      </c>
      <c r="F168" s="208" t="s">
        <v>589</v>
      </c>
      <c r="G168" s="209" t="s">
        <v>148</v>
      </c>
      <c r="H168" s="210">
        <v>2.7000000000000002</v>
      </c>
      <c r="I168" s="211"/>
      <c r="J168" s="212">
        <f>ROUND(I168*H168,2)</f>
        <v>0</v>
      </c>
      <c r="K168" s="208" t="s">
        <v>149</v>
      </c>
      <c r="L168" s="45"/>
      <c r="M168" s="213" t="s">
        <v>19</v>
      </c>
      <c r="N168" s="214" t="s">
        <v>43</v>
      </c>
      <c r="O168" s="85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150</v>
      </c>
      <c r="AT168" s="217" t="s">
        <v>145</v>
      </c>
      <c r="AU168" s="217" t="s">
        <v>82</v>
      </c>
      <c r="AY168" s="18" t="s">
        <v>143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80</v>
      </c>
      <c r="BK168" s="218">
        <f>ROUND(I168*H168,2)</f>
        <v>0</v>
      </c>
      <c r="BL168" s="18" t="s">
        <v>150</v>
      </c>
      <c r="BM168" s="217" t="s">
        <v>590</v>
      </c>
    </row>
    <row r="169" s="2" customFormat="1">
      <c r="A169" s="39"/>
      <c r="B169" s="40"/>
      <c r="C169" s="41"/>
      <c r="D169" s="219" t="s">
        <v>152</v>
      </c>
      <c r="E169" s="41"/>
      <c r="F169" s="220" t="s">
        <v>591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82</v>
      </c>
    </row>
    <row r="170" s="2" customFormat="1" ht="24.15" customHeight="1">
      <c r="A170" s="39"/>
      <c r="B170" s="40"/>
      <c r="C170" s="206" t="s">
        <v>281</v>
      </c>
      <c r="D170" s="206" t="s">
        <v>145</v>
      </c>
      <c r="E170" s="207" t="s">
        <v>592</v>
      </c>
      <c r="F170" s="208" t="s">
        <v>593</v>
      </c>
      <c r="G170" s="209" t="s">
        <v>148</v>
      </c>
      <c r="H170" s="210">
        <v>2.7000000000000002</v>
      </c>
      <c r="I170" s="211"/>
      <c r="J170" s="212">
        <f>ROUND(I170*H170,2)</f>
        <v>0</v>
      </c>
      <c r="K170" s="208" t="s">
        <v>149</v>
      </c>
      <c r="L170" s="45"/>
      <c r="M170" s="213" t="s">
        <v>19</v>
      </c>
      <c r="N170" s="214" t="s">
        <v>43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150</v>
      </c>
      <c r="AT170" s="217" t="s">
        <v>145</v>
      </c>
      <c r="AU170" s="217" t="s">
        <v>82</v>
      </c>
      <c r="AY170" s="18" t="s">
        <v>143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80</v>
      </c>
      <c r="BK170" s="218">
        <f>ROUND(I170*H170,2)</f>
        <v>0</v>
      </c>
      <c r="BL170" s="18" t="s">
        <v>150</v>
      </c>
      <c r="BM170" s="217" t="s">
        <v>594</v>
      </c>
    </row>
    <row r="171" s="2" customFormat="1">
      <c r="A171" s="39"/>
      <c r="B171" s="40"/>
      <c r="C171" s="41"/>
      <c r="D171" s="219" t="s">
        <v>152</v>
      </c>
      <c r="E171" s="41"/>
      <c r="F171" s="220" t="s">
        <v>595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82</v>
      </c>
    </row>
    <row r="172" s="13" customFormat="1">
      <c r="A172" s="13"/>
      <c r="B172" s="224"/>
      <c r="C172" s="225"/>
      <c r="D172" s="226" t="s">
        <v>154</v>
      </c>
      <c r="E172" s="227" t="s">
        <v>19</v>
      </c>
      <c r="F172" s="228" t="s">
        <v>596</v>
      </c>
      <c r="G172" s="225"/>
      <c r="H172" s="229">
        <v>2.7000000000000002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154</v>
      </c>
      <c r="AU172" s="235" t="s">
        <v>82</v>
      </c>
      <c r="AV172" s="13" t="s">
        <v>82</v>
      </c>
      <c r="AW172" s="13" t="s">
        <v>33</v>
      </c>
      <c r="AX172" s="13" t="s">
        <v>72</v>
      </c>
      <c r="AY172" s="235" t="s">
        <v>143</v>
      </c>
    </row>
    <row r="173" s="15" customFormat="1">
      <c r="A173" s="15"/>
      <c r="B173" s="246"/>
      <c r="C173" s="247"/>
      <c r="D173" s="226" t="s">
        <v>154</v>
      </c>
      <c r="E173" s="248" t="s">
        <v>501</v>
      </c>
      <c r="F173" s="249" t="s">
        <v>186</v>
      </c>
      <c r="G173" s="247"/>
      <c r="H173" s="250">
        <v>2.7000000000000002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154</v>
      </c>
      <c r="AU173" s="256" t="s">
        <v>82</v>
      </c>
      <c r="AV173" s="15" t="s">
        <v>150</v>
      </c>
      <c r="AW173" s="15" t="s">
        <v>33</v>
      </c>
      <c r="AX173" s="15" t="s">
        <v>80</v>
      </c>
      <c r="AY173" s="256" t="s">
        <v>143</v>
      </c>
    </row>
    <row r="174" s="2" customFormat="1" ht="16.5" customHeight="1">
      <c r="A174" s="39"/>
      <c r="B174" s="40"/>
      <c r="C174" s="257" t="s">
        <v>286</v>
      </c>
      <c r="D174" s="257" t="s">
        <v>236</v>
      </c>
      <c r="E174" s="258" t="s">
        <v>597</v>
      </c>
      <c r="F174" s="259" t="s">
        <v>598</v>
      </c>
      <c r="G174" s="260" t="s">
        <v>599</v>
      </c>
      <c r="H174" s="261">
        <v>0.041000000000000002</v>
      </c>
      <c r="I174" s="262"/>
      <c r="J174" s="263">
        <f>ROUND(I174*H174,2)</f>
        <v>0</v>
      </c>
      <c r="K174" s="259" t="s">
        <v>149</v>
      </c>
      <c r="L174" s="264"/>
      <c r="M174" s="265" t="s">
        <v>19</v>
      </c>
      <c r="N174" s="266" t="s">
        <v>43</v>
      </c>
      <c r="O174" s="85"/>
      <c r="P174" s="215">
        <f>O174*H174</f>
        <v>0</v>
      </c>
      <c r="Q174" s="215">
        <v>0.001</v>
      </c>
      <c r="R174" s="215">
        <f>Q174*H174</f>
        <v>4.1E-05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193</v>
      </c>
      <c r="AT174" s="217" t="s">
        <v>236</v>
      </c>
      <c r="AU174" s="217" t="s">
        <v>82</v>
      </c>
      <c r="AY174" s="18" t="s">
        <v>143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80</v>
      </c>
      <c r="BK174" s="218">
        <f>ROUND(I174*H174,2)</f>
        <v>0</v>
      </c>
      <c r="BL174" s="18" t="s">
        <v>150</v>
      </c>
      <c r="BM174" s="217" t="s">
        <v>600</v>
      </c>
    </row>
    <row r="175" s="13" customFormat="1">
      <c r="A175" s="13"/>
      <c r="B175" s="224"/>
      <c r="C175" s="225"/>
      <c r="D175" s="226" t="s">
        <v>154</v>
      </c>
      <c r="E175" s="225"/>
      <c r="F175" s="228" t="s">
        <v>601</v>
      </c>
      <c r="G175" s="225"/>
      <c r="H175" s="229">
        <v>0.041000000000000002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154</v>
      </c>
      <c r="AU175" s="235" t="s">
        <v>82</v>
      </c>
      <c r="AV175" s="13" t="s">
        <v>82</v>
      </c>
      <c r="AW175" s="13" t="s">
        <v>4</v>
      </c>
      <c r="AX175" s="13" t="s">
        <v>80</v>
      </c>
      <c r="AY175" s="235" t="s">
        <v>143</v>
      </c>
    </row>
    <row r="176" s="2" customFormat="1" ht="16.5" customHeight="1">
      <c r="A176" s="39"/>
      <c r="B176" s="40"/>
      <c r="C176" s="206" t="s">
        <v>292</v>
      </c>
      <c r="D176" s="206" t="s">
        <v>145</v>
      </c>
      <c r="E176" s="207" t="s">
        <v>602</v>
      </c>
      <c r="F176" s="208" t="s">
        <v>603</v>
      </c>
      <c r="G176" s="209" t="s">
        <v>148</v>
      </c>
      <c r="H176" s="210">
        <v>2.7000000000000002</v>
      </c>
      <c r="I176" s="211"/>
      <c r="J176" s="212">
        <f>ROUND(I176*H176,2)</f>
        <v>0</v>
      </c>
      <c r="K176" s="208" t="s">
        <v>149</v>
      </c>
      <c r="L176" s="45"/>
      <c r="M176" s="213" t="s">
        <v>19</v>
      </c>
      <c r="N176" s="214" t="s">
        <v>43</v>
      </c>
      <c r="O176" s="85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150</v>
      </c>
      <c r="AT176" s="217" t="s">
        <v>145</v>
      </c>
      <c r="AU176" s="217" t="s">
        <v>82</v>
      </c>
      <c r="AY176" s="18" t="s">
        <v>143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80</v>
      </c>
      <c r="BK176" s="218">
        <f>ROUND(I176*H176,2)</f>
        <v>0</v>
      </c>
      <c r="BL176" s="18" t="s">
        <v>150</v>
      </c>
      <c r="BM176" s="217" t="s">
        <v>604</v>
      </c>
    </row>
    <row r="177" s="2" customFormat="1">
      <c r="A177" s="39"/>
      <c r="B177" s="40"/>
      <c r="C177" s="41"/>
      <c r="D177" s="219" t="s">
        <v>152</v>
      </c>
      <c r="E177" s="41"/>
      <c r="F177" s="220" t="s">
        <v>605</v>
      </c>
      <c r="G177" s="41"/>
      <c r="H177" s="41"/>
      <c r="I177" s="221"/>
      <c r="J177" s="41"/>
      <c r="K177" s="41"/>
      <c r="L177" s="45"/>
      <c r="M177" s="222"/>
      <c r="N177" s="22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152</v>
      </c>
      <c r="AU177" s="18" t="s">
        <v>82</v>
      </c>
    </row>
    <row r="178" s="2" customFormat="1" ht="24.15" customHeight="1">
      <c r="A178" s="39"/>
      <c r="B178" s="40"/>
      <c r="C178" s="206" t="s">
        <v>298</v>
      </c>
      <c r="D178" s="206" t="s">
        <v>145</v>
      </c>
      <c r="E178" s="207" t="s">
        <v>606</v>
      </c>
      <c r="F178" s="208" t="s">
        <v>607</v>
      </c>
      <c r="G178" s="209" t="s">
        <v>148</v>
      </c>
      <c r="H178" s="210">
        <v>2.7000000000000002</v>
      </c>
      <c r="I178" s="211"/>
      <c r="J178" s="212">
        <f>ROUND(I178*H178,2)</f>
        <v>0</v>
      </c>
      <c r="K178" s="208" t="s">
        <v>149</v>
      </c>
      <c r="L178" s="45"/>
      <c r="M178" s="213" t="s">
        <v>19</v>
      </c>
      <c r="N178" s="214" t="s">
        <v>43</v>
      </c>
      <c r="O178" s="85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150</v>
      </c>
      <c r="AT178" s="217" t="s">
        <v>145</v>
      </c>
      <c r="AU178" s="217" t="s">
        <v>82</v>
      </c>
      <c r="AY178" s="18" t="s">
        <v>143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80</v>
      </c>
      <c r="BK178" s="218">
        <f>ROUND(I178*H178,2)</f>
        <v>0</v>
      </c>
      <c r="BL178" s="18" t="s">
        <v>150</v>
      </c>
      <c r="BM178" s="217" t="s">
        <v>608</v>
      </c>
    </row>
    <row r="179" s="2" customFormat="1">
      <c r="A179" s="39"/>
      <c r="B179" s="40"/>
      <c r="C179" s="41"/>
      <c r="D179" s="219" t="s">
        <v>152</v>
      </c>
      <c r="E179" s="41"/>
      <c r="F179" s="220" t="s">
        <v>609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152</v>
      </c>
      <c r="AU179" s="18" t="s">
        <v>82</v>
      </c>
    </row>
    <row r="180" s="2" customFormat="1" ht="16.5" customHeight="1">
      <c r="A180" s="39"/>
      <c r="B180" s="40"/>
      <c r="C180" s="206" t="s">
        <v>303</v>
      </c>
      <c r="D180" s="206" t="s">
        <v>145</v>
      </c>
      <c r="E180" s="207" t="s">
        <v>610</v>
      </c>
      <c r="F180" s="208" t="s">
        <v>611</v>
      </c>
      <c r="G180" s="209" t="s">
        <v>148</v>
      </c>
      <c r="H180" s="210">
        <v>2.7000000000000002</v>
      </c>
      <c r="I180" s="211"/>
      <c r="J180" s="212">
        <f>ROUND(I180*H180,2)</f>
        <v>0</v>
      </c>
      <c r="K180" s="208" t="s">
        <v>149</v>
      </c>
      <c r="L180" s="45"/>
      <c r="M180" s="213" t="s">
        <v>19</v>
      </c>
      <c r="N180" s="214" t="s">
        <v>43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150</v>
      </c>
      <c r="AT180" s="217" t="s">
        <v>145</v>
      </c>
      <c r="AU180" s="217" t="s">
        <v>82</v>
      </c>
      <c r="AY180" s="18" t="s">
        <v>143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80</v>
      </c>
      <c r="BK180" s="218">
        <f>ROUND(I180*H180,2)</f>
        <v>0</v>
      </c>
      <c r="BL180" s="18" t="s">
        <v>150</v>
      </c>
      <c r="BM180" s="217" t="s">
        <v>612</v>
      </c>
    </row>
    <row r="181" s="2" customFormat="1">
      <c r="A181" s="39"/>
      <c r="B181" s="40"/>
      <c r="C181" s="41"/>
      <c r="D181" s="219" t="s">
        <v>152</v>
      </c>
      <c r="E181" s="41"/>
      <c r="F181" s="220" t="s">
        <v>613</v>
      </c>
      <c r="G181" s="41"/>
      <c r="H181" s="41"/>
      <c r="I181" s="221"/>
      <c r="J181" s="41"/>
      <c r="K181" s="41"/>
      <c r="L181" s="45"/>
      <c r="M181" s="222"/>
      <c r="N181" s="22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152</v>
      </c>
      <c r="AU181" s="18" t="s">
        <v>82</v>
      </c>
    </row>
    <row r="182" s="2" customFormat="1" ht="16.5" customHeight="1">
      <c r="A182" s="39"/>
      <c r="B182" s="40"/>
      <c r="C182" s="206" t="s">
        <v>309</v>
      </c>
      <c r="D182" s="206" t="s">
        <v>145</v>
      </c>
      <c r="E182" s="207" t="s">
        <v>614</v>
      </c>
      <c r="F182" s="208" t="s">
        <v>615</v>
      </c>
      <c r="G182" s="209" t="s">
        <v>97</v>
      </c>
      <c r="H182" s="210">
        <v>0.27000000000000002</v>
      </c>
      <c r="I182" s="211"/>
      <c r="J182" s="212">
        <f>ROUND(I182*H182,2)</f>
        <v>0</v>
      </c>
      <c r="K182" s="208" t="s">
        <v>149</v>
      </c>
      <c r="L182" s="45"/>
      <c r="M182" s="213" t="s">
        <v>19</v>
      </c>
      <c r="N182" s="214" t="s">
        <v>43</v>
      </c>
      <c r="O182" s="85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7" t="s">
        <v>150</v>
      </c>
      <c r="AT182" s="217" t="s">
        <v>145</v>
      </c>
      <c r="AU182" s="217" t="s">
        <v>82</v>
      </c>
      <c r="AY182" s="18" t="s">
        <v>143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80</v>
      </c>
      <c r="BK182" s="218">
        <f>ROUND(I182*H182,2)</f>
        <v>0</v>
      </c>
      <c r="BL182" s="18" t="s">
        <v>150</v>
      </c>
      <c r="BM182" s="217" t="s">
        <v>616</v>
      </c>
    </row>
    <row r="183" s="2" customFormat="1">
      <c r="A183" s="39"/>
      <c r="B183" s="40"/>
      <c r="C183" s="41"/>
      <c r="D183" s="219" t="s">
        <v>152</v>
      </c>
      <c r="E183" s="41"/>
      <c r="F183" s="220" t="s">
        <v>617</v>
      </c>
      <c r="G183" s="41"/>
      <c r="H183" s="41"/>
      <c r="I183" s="221"/>
      <c r="J183" s="41"/>
      <c r="K183" s="41"/>
      <c r="L183" s="45"/>
      <c r="M183" s="222"/>
      <c r="N183" s="22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152</v>
      </c>
      <c r="AU183" s="18" t="s">
        <v>82</v>
      </c>
    </row>
    <row r="184" s="13" customFormat="1">
      <c r="A184" s="13"/>
      <c r="B184" s="224"/>
      <c r="C184" s="225"/>
      <c r="D184" s="226" t="s">
        <v>154</v>
      </c>
      <c r="E184" s="225"/>
      <c r="F184" s="228" t="s">
        <v>618</v>
      </c>
      <c r="G184" s="225"/>
      <c r="H184" s="229">
        <v>0.27000000000000002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154</v>
      </c>
      <c r="AU184" s="235" t="s">
        <v>82</v>
      </c>
      <c r="AV184" s="13" t="s">
        <v>82</v>
      </c>
      <c r="AW184" s="13" t="s">
        <v>4</v>
      </c>
      <c r="AX184" s="13" t="s">
        <v>80</v>
      </c>
      <c r="AY184" s="235" t="s">
        <v>143</v>
      </c>
    </row>
    <row r="185" s="2" customFormat="1" ht="16.5" customHeight="1">
      <c r="A185" s="39"/>
      <c r="B185" s="40"/>
      <c r="C185" s="257" t="s">
        <v>313</v>
      </c>
      <c r="D185" s="257" t="s">
        <v>236</v>
      </c>
      <c r="E185" s="258" t="s">
        <v>619</v>
      </c>
      <c r="F185" s="259" t="s">
        <v>620</v>
      </c>
      <c r="G185" s="260" t="s">
        <v>97</v>
      </c>
      <c r="H185" s="261">
        <v>0.27000000000000002</v>
      </c>
      <c r="I185" s="262"/>
      <c r="J185" s="263">
        <f>ROUND(I185*H185,2)</f>
        <v>0</v>
      </c>
      <c r="K185" s="259" t="s">
        <v>149</v>
      </c>
      <c r="L185" s="264"/>
      <c r="M185" s="265" t="s">
        <v>19</v>
      </c>
      <c r="N185" s="266" t="s">
        <v>43</v>
      </c>
      <c r="O185" s="85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7" t="s">
        <v>193</v>
      </c>
      <c r="AT185" s="217" t="s">
        <v>236</v>
      </c>
      <c r="AU185" s="217" t="s">
        <v>82</v>
      </c>
      <c r="AY185" s="18" t="s">
        <v>143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80</v>
      </c>
      <c r="BK185" s="218">
        <f>ROUND(I185*H185,2)</f>
        <v>0</v>
      </c>
      <c r="BL185" s="18" t="s">
        <v>150</v>
      </c>
      <c r="BM185" s="217" t="s">
        <v>621</v>
      </c>
    </row>
    <row r="186" s="13" customFormat="1">
      <c r="A186" s="13"/>
      <c r="B186" s="224"/>
      <c r="C186" s="225"/>
      <c r="D186" s="226" t="s">
        <v>154</v>
      </c>
      <c r="E186" s="225"/>
      <c r="F186" s="228" t="s">
        <v>618</v>
      </c>
      <c r="G186" s="225"/>
      <c r="H186" s="229">
        <v>0.27000000000000002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154</v>
      </c>
      <c r="AU186" s="235" t="s">
        <v>82</v>
      </c>
      <c r="AV186" s="13" t="s">
        <v>82</v>
      </c>
      <c r="AW186" s="13" t="s">
        <v>4</v>
      </c>
      <c r="AX186" s="13" t="s">
        <v>80</v>
      </c>
      <c r="AY186" s="235" t="s">
        <v>143</v>
      </c>
    </row>
    <row r="187" s="12" customFormat="1" ht="22.8" customHeight="1">
      <c r="A187" s="12"/>
      <c r="B187" s="190"/>
      <c r="C187" s="191"/>
      <c r="D187" s="192" t="s">
        <v>71</v>
      </c>
      <c r="E187" s="204" t="s">
        <v>82</v>
      </c>
      <c r="F187" s="204" t="s">
        <v>622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SUM(P188:P191)</f>
        <v>0</v>
      </c>
      <c r="Q187" s="198"/>
      <c r="R187" s="199">
        <f>SUM(R188:R191)</f>
        <v>5.3265600000000006</v>
      </c>
      <c r="S187" s="198"/>
      <c r="T187" s="20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80</v>
      </c>
      <c r="AT187" s="202" t="s">
        <v>71</v>
      </c>
      <c r="AU187" s="202" t="s">
        <v>80</v>
      </c>
      <c r="AY187" s="201" t="s">
        <v>143</v>
      </c>
      <c r="BK187" s="203">
        <f>SUM(BK188:BK191)</f>
        <v>0</v>
      </c>
    </row>
    <row r="188" s="2" customFormat="1" ht="21.75" customHeight="1">
      <c r="A188" s="39"/>
      <c r="B188" s="40"/>
      <c r="C188" s="206" t="s">
        <v>318</v>
      </c>
      <c r="D188" s="206" t="s">
        <v>145</v>
      </c>
      <c r="E188" s="207" t="s">
        <v>623</v>
      </c>
      <c r="F188" s="208" t="s">
        <v>624</v>
      </c>
      <c r="G188" s="209" t="s">
        <v>97</v>
      </c>
      <c r="H188" s="210">
        <v>2.4660000000000002</v>
      </c>
      <c r="I188" s="211"/>
      <c r="J188" s="212">
        <f>ROUND(I188*H188,2)</f>
        <v>0</v>
      </c>
      <c r="K188" s="208" t="s">
        <v>149</v>
      </c>
      <c r="L188" s="45"/>
      <c r="M188" s="213" t="s">
        <v>19</v>
      </c>
      <c r="N188" s="214" t="s">
        <v>43</v>
      </c>
      <c r="O188" s="85"/>
      <c r="P188" s="215">
        <f>O188*H188</f>
        <v>0</v>
      </c>
      <c r="Q188" s="215">
        <v>2.1600000000000001</v>
      </c>
      <c r="R188" s="215">
        <f>Q188*H188</f>
        <v>5.3265600000000006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150</v>
      </c>
      <c r="AT188" s="217" t="s">
        <v>145</v>
      </c>
      <c r="AU188" s="217" t="s">
        <v>82</v>
      </c>
      <c r="AY188" s="18" t="s">
        <v>143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80</v>
      </c>
      <c r="BK188" s="218">
        <f>ROUND(I188*H188,2)</f>
        <v>0</v>
      </c>
      <c r="BL188" s="18" t="s">
        <v>150</v>
      </c>
      <c r="BM188" s="217" t="s">
        <v>625</v>
      </c>
    </row>
    <row r="189" s="2" customFormat="1">
      <c r="A189" s="39"/>
      <c r="B189" s="40"/>
      <c r="C189" s="41"/>
      <c r="D189" s="219" t="s">
        <v>152</v>
      </c>
      <c r="E189" s="41"/>
      <c r="F189" s="220" t="s">
        <v>626</v>
      </c>
      <c r="G189" s="41"/>
      <c r="H189" s="41"/>
      <c r="I189" s="221"/>
      <c r="J189" s="41"/>
      <c r="K189" s="41"/>
      <c r="L189" s="45"/>
      <c r="M189" s="222"/>
      <c r="N189" s="22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152</v>
      </c>
      <c r="AU189" s="18" t="s">
        <v>82</v>
      </c>
    </row>
    <row r="190" s="13" customFormat="1">
      <c r="A190" s="13"/>
      <c r="B190" s="224"/>
      <c r="C190" s="225"/>
      <c r="D190" s="226" t="s">
        <v>154</v>
      </c>
      <c r="E190" s="227" t="s">
        <v>19</v>
      </c>
      <c r="F190" s="228" t="s">
        <v>627</v>
      </c>
      <c r="G190" s="225"/>
      <c r="H190" s="229">
        <v>2.4660000000000002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154</v>
      </c>
      <c r="AU190" s="235" t="s">
        <v>82</v>
      </c>
      <c r="AV190" s="13" t="s">
        <v>82</v>
      </c>
      <c r="AW190" s="13" t="s">
        <v>33</v>
      </c>
      <c r="AX190" s="13" t="s">
        <v>72</v>
      </c>
      <c r="AY190" s="235" t="s">
        <v>143</v>
      </c>
    </row>
    <row r="191" s="15" customFormat="1">
      <c r="A191" s="15"/>
      <c r="B191" s="246"/>
      <c r="C191" s="247"/>
      <c r="D191" s="226" t="s">
        <v>154</v>
      </c>
      <c r="E191" s="248" t="s">
        <v>512</v>
      </c>
      <c r="F191" s="249" t="s">
        <v>186</v>
      </c>
      <c r="G191" s="247"/>
      <c r="H191" s="250">
        <v>2.4660000000000002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154</v>
      </c>
      <c r="AU191" s="256" t="s">
        <v>82</v>
      </c>
      <c r="AV191" s="15" t="s">
        <v>150</v>
      </c>
      <c r="AW191" s="15" t="s">
        <v>33</v>
      </c>
      <c r="AX191" s="15" t="s">
        <v>80</v>
      </c>
      <c r="AY191" s="256" t="s">
        <v>143</v>
      </c>
    </row>
    <row r="192" s="12" customFormat="1" ht="22.8" customHeight="1">
      <c r="A192" s="12"/>
      <c r="B192" s="190"/>
      <c r="C192" s="191"/>
      <c r="D192" s="192" t="s">
        <v>71</v>
      </c>
      <c r="E192" s="204" t="s">
        <v>161</v>
      </c>
      <c r="F192" s="204" t="s">
        <v>628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SUM(P193:P214)</f>
        <v>0</v>
      </c>
      <c r="Q192" s="198"/>
      <c r="R192" s="199">
        <f>SUM(R193:R214)</f>
        <v>19.404937720000007</v>
      </c>
      <c r="S192" s="198"/>
      <c r="T192" s="200">
        <f>SUM(T193:T214)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80</v>
      </c>
      <c r="AT192" s="202" t="s">
        <v>71</v>
      </c>
      <c r="AU192" s="202" t="s">
        <v>80</v>
      </c>
      <c r="AY192" s="201" t="s">
        <v>143</v>
      </c>
      <c r="BK192" s="203">
        <f>SUM(BK193:BK214)</f>
        <v>0</v>
      </c>
    </row>
    <row r="193" s="2" customFormat="1" ht="24.15" customHeight="1">
      <c r="A193" s="39"/>
      <c r="B193" s="40"/>
      <c r="C193" s="206" t="s">
        <v>322</v>
      </c>
      <c r="D193" s="206" t="s">
        <v>145</v>
      </c>
      <c r="E193" s="207" t="s">
        <v>629</v>
      </c>
      <c r="F193" s="208" t="s">
        <v>630</v>
      </c>
      <c r="G193" s="209" t="s">
        <v>97</v>
      </c>
      <c r="H193" s="210">
        <v>0.070000000000000007</v>
      </c>
      <c r="I193" s="211"/>
      <c r="J193" s="212">
        <f>ROUND(I193*H193,2)</f>
        <v>0</v>
      </c>
      <c r="K193" s="208" t="s">
        <v>149</v>
      </c>
      <c r="L193" s="45"/>
      <c r="M193" s="213" t="s">
        <v>19</v>
      </c>
      <c r="N193" s="214" t="s">
        <v>43</v>
      </c>
      <c r="O193" s="85"/>
      <c r="P193" s="215">
        <f>O193*H193</f>
        <v>0</v>
      </c>
      <c r="Q193" s="215">
        <v>2.5297900000000002</v>
      </c>
      <c r="R193" s="215">
        <f>Q193*H193</f>
        <v>0.17708530000000003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150</v>
      </c>
      <c r="AT193" s="217" t="s">
        <v>145</v>
      </c>
      <c r="AU193" s="217" t="s">
        <v>82</v>
      </c>
      <c r="AY193" s="18" t="s">
        <v>143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80</v>
      </c>
      <c r="BK193" s="218">
        <f>ROUND(I193*H193,2)</f>
        <v>0</v>
      </c>
      <c r="BL193" s="18" t="s">
        <v>150</v>
      </c>
      <c r="BM193" s="217" t="s">
        <v>631</v>
      </c>
    </row>
    <row r="194" s="2" customFormat="1">
      <c r="A194" s="39"/>
      <c r="B194" s="40"/>
      <c r="C194" s="41"/>
      <c r="D194" s="219" t="s">
        <v>152</v>
      </c>
      <c r="E194" s="41"/>
      <c r="F194" s="220" t="s">
        <v>632</v>
      </c>
      <c r="G194" s="41"/>
      <c r="H194" s="41"/>
      <c r="I194" s="221"/>
      <c r="J194" s="41"/>
      <c r="K194" s="41"/>
      <c r="L194" s="45"/>
      <c r="M194" s="222"/>
      <c r="N194" s="22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82</v>
      </c>
    </row>
    <row r="195" s="14" customFormat="1">
      <c r="A195" s="14"/>
      <c r="B195" s="236"/>
      <c r="C195" s="237"/>
      <c r="D195" s="226" t="s">
        <v>154</v>
      </c>
      <c r="E195" s="238" t="s">
        <v>19</v>
      </c>
      <c r="F195" s="239" t="s">
        <v>633</v>
      </c>
      <c r="G195" s="237"/>
      <c r="H195" s="238" t="s">
        <v>19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154</v>
      </c>
      <c r="AU195" s="245" t="s">
        <v>82</v>
      </c>
      <c r="AV195" s="14" t="s">
        <v>80</v>
      </c>
      <c r="AW195" s="14" t="s">
        <v>33</v>
      </c>
      <c r="AX195" s="14" t="s">
        <v>72</v>
      </c>
      <c r="AY195" s="245" t="s">
        <v>143</v>
      </c>
    </row>
    <row r="196" s="13" customFormat="1">
      <c r="A196" s="13"/>
      <c r="B196" s="224"/>
      <c r="C196" s="225"/>
      <c r="D196" s="226" t="s">
        <v>154</v>
      </c>
      <c r="E196" s="227" t="s">
        <v>19</v>
      </c>
      <c r="F196" s="228" t="s">
        <v>634</v>
      </c>
      <c r="G196" s="225"/>
      <c r="H196" s="229">
        <v>0.070000000000000007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154</v>
      </c>
      <c r="AU196" s="235" t="s">
        <v>82</v>
      </c>
      <c r="AV196" s="13" t="s">
        <v>82</v>
      </c>
      <c r="AW196" s="13" t="s">
        <v>33</v>
      </c>
      <c r="AX196" s="13" t="s">
        <v>80</v>
      </c>
      <c r="AY196" s="235" t="s">
        <v>143</v>
      </c>
    </row>
    <row r="197" s="2" customFormat="1" ht="24.15" customHeight="1">
      <c r="A197" s="39"/>
      <c r="B197" s="40"/>
      <c r="C197" s="206" t="s">
        <v>326</v>
      </c>
      <c r="D197" s="206" t="s">
        <v>145</v>
      </c>
      <c r="E197" s="207" t="s">
        <v>635</v>
      </c>
      <c r="F197" s="208" t="s">
        <v>636</v>
      </c>
      <c r="G197" s="209" t="s">
        <v>148</v>
      </c>
      <c r="H197" s="210">
        <v>1.3999999999999999</v>
      </c>
      <c r="I197" s="211"/>
      <c r="J197" s="212">
        <f>ROUND(I197*H197,2)</f>
        <v>0</v>
      </c>
      <c r="K197" s="208" t="s">
        <v>149</v>
      </c>
      <c r="L197" s="45"/>
      <c r="M197" s="213" t="s">
        <v>19</v>
      </c>
      <c r="N197" s="214" t="s">
        <v>43</v>
      </c>
      <c r="O197" s="85"/>
      <c r="P197" s="215">
        <f>O197*H197</f>
        <v>0</v>
      </c>
      <c r="Q197" s="215">
        <v>0.0016199999999999999</v>
      </c>
      <c r="R197" s="215">
        <f>Q197*H197</f>
        <v>0.0022679999999999996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150</v>
      </c>
      <c r="AT197" s="217" t="s">
        <v>145</v>
      </c>
      <c r="AU197" s="217" t="s">
        <v>82</v>
      </c>
      <c r="AY197" s="18" t="s">
        <v>143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80</v>
      </c>
      <c r="BK197" s="218">
        <f>ROUND(I197*H197,2)</f>
        <v>0</v>
      </c>
      <c r="BL197" s="18" t="s">
        <v>150</v>
      </c>
      <c r="BM197" s="217" t="s">
        <v>637</v>
      </c>
    </row>
    <row r="198" s="2" customFormat="1">
      <c r="A198" s="39"/>
      <c r="B198" s="40"/>
      <c r="C198" s="41"/>
      <c r="D198" s="219" t="s">
        <v>152</v>
      </c>
      <c r="E198" s="41"/>
      <c r="F198" s="220" t="s">
        <v>638</v>
      </c>
      <c r="G198" s="41"/>
      <c r="H198" s="41"/>
      <c r="I198" s="221"/>
      <c r="J198" s="41"/>
      <c r="K198" s="41"/>
      <c r="L198" s="45"/>
      <c r="M198" s="222"/>
      <c r="N198" s="22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152</v>
      </c>
      <c r="AU198" s="18" t="s">
        <v>82</v>
      </c>
    </row>
    <row r="199" s="14" customFormat="1">
      <c r="A199" s="14"/>
      <c r="B199" s="236"/>
      <c r="C199" s="237"/>
      <c r="D199" s="226" t="s">
        <v>154</v>
      </c>
      <c r="E199" s="238" t="s">
        <v>19</v>
      </c>
      <c r="F199" s="239" t="s">
        <v>633</v>
      </c>
      <c r="G199" s="237"/>
      <c r="H199" s="238" t="s">
        <v>19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154</v>
      </c>
      <c r="AU199" s="245" t="s">
        <v>82</v>
      </c>
      <c r="AV199" s="14" t="s">
        <v>80</v>
      </c>
      <c r="AW199" s="14" t="s">
        <v>33</v>
      </c>
      <c r="AX199" s="14" t="s">
        <v>72</v>
      </c>
      <c r="AY199" s="245" t="s">
        <v>143</v>
      </c>
    </row>
    <row r="200" s="13" customFormat="1">
      <c r="A200" s="13"/>
      <c r="B200" s="224"/>
      <c r="C200" s="225"/>
      <c r="D200" s="226" t="s">
        <v>154</v>
      </c>
      <c r="E200" s="227" t="s">
        <v>19</v>
      </c>
      <c r="F200" s="228" t="s">
        <v>639</v>
      </c>
      <c r="G200" s="225"/>
      <c r="H200" s="229">
        <v>1.3999999999999999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154</v>
      </c>
      <c r="AU200" s="235" t="s">
        <v>82</v>
      </c>
      <c r="AV200" s="13" t="s">
        <v>82</v>
      </c>
      <c r="AW200" s="13" t="s">
        <v>33</v>
      </c>
      <c r="AX200" s="13" t="s">
        <v>80</v>
      </c>
      <c r="AY200" s="235" t="s">
        <v>143</v>
      </c>
    </row>
    <row r="201" s="2" customFormat="1" ht="24.15" customHeight="1">
      <c r="A201" s="39"/>
      <c r="B201" s="40"/>
      <c r="C201" s="206" t="s">
        <v>331</v>
      </c>
      <c r="D201" s="206" t="s">
        <v>145</v>
      </c>
      <c r="E201" s="207" t="s">
        <v>640</v>
      </c>
      <c r="F201" s="208" t="s">
        <v>641</v>
      </c>
      <c r="G201" s="209" t="s">
        <v>148</v>
      </c>
      <c r="H201" s="210">
        <v>1.3999999999999999</v>
      </c>
      <c r="I201" s="211"/>
      <c r="J201" s="212">
        <f>ROUND(I201*H201,2)</f>
        <v>0</v>
      </c>
      <c r="K201" s="208" t="s">
        <v>149</v>
      </c>
      <c r="L201" s="45"/>
      <c r="M201" s="213" t="s">
        <v>19</v>
      </c>
      <c r="N201" s="214" t="s">
        <v>43</v>
      </c>
      <c r="O201" s="85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7" t="s">
        <v>150</v>
      </c>
      <c r="AT201" s="217" t="s">
        <v>145</v>
      </c>
      <c r="AU201" s="217" t="s">
        <v>82</v>
      </c>
      <c r="AY201" s="18" t="s">
        <v>143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80</v>
      </c>
      <c r="BK201" s="218">
        <f>ROUND(I201*H201,2)</f>
        <v>0</v>
      </c>
      <c r="BL201" s="18" t="s">
        <v>150</v>
      </c>
      <c r="BM201" s="217" t="s">
        <v>642</v>
      </c>
    </row>
    <row r="202" s="2" customFormat="1">
      <c r="A202" s="39"/>
      <c r="B202" s="40"/>
      <c r="C202" s="41"/>
      <c r="D202" s="219" t="s">
        <v>152</v>
      </c>
      <c r="E202" s="41"/>
      <c r="F202" s="220" t="s">
        <v>643</v>
      </c>
      <c r="G202" s="41"/>
      <c r="H202" s="41"/>
      <c r="I202" s="221"/>
      <c r="J202" s="41"/>
      <c r="K202" s="41"/>
      <c r="L202" s="45"/>
      <c r="M202" s="222"/>
      <c r="N202" s="223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152</v>
      </c>
      <c r="AU202" s="18" t="s">
        <v>82</v>
      </c>
    </row>
    <row r="203" s="2" customFormat="1" ht="24.15" customHeight="1">
      <c r="A203" s="39"/>
      <c r="B203" s="40"/>
      <c r="C203" s="206" t="s">
        <v>335</v>
      </c>
      <c r="D203" s="206" t="s">
        <v>145</v>
      </c>
      <c r="E203" s="207" t="s">
        <v>644</v>
      </c>
      <c r="F203" s="208" t="s">
        <v>645</v>
      </c>
      <c r="G203" s="209" t="s">
        <v>217</v>
      </c>
      <c r="H203" s="210">
        <v>0.0060000000000000001</v>
      </c>
      <c r="I203" s="211"/>
      <c r="J203" s="212">
        <f>ROUND(I203*H203,2)</f>
        <v>0</v>
      </c>
      <c r="K203" s="208" t="s">
        <v>149</v>
      </c>
      <c r="L203" s="45"/>
      <c r="M203" s="213" t="s">
        <v>19</v>
      </c>
      <c r="N203" s="214" t="s">
        <v>43</v>
      </c>
      <c r="O203" s="85"/>
      <c r="P203" s="215">
        <f>O203*H203</f>
        <v>0</v>
      </c>
      <c r="Q203" s="215">
        <v>1.10907</v>
      </c>
      <c r="R203" s="215">
        <f>Q203*H203</f>
        <v>0.0066544200000000003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150</v>
      </c>
      <c r="AT203" s="217" t="s">
        <v>145</v>
      </c>
      <c r="AU203" s="217" t="s">
        <v>82</v>
      </c>
      <c r="AY203" s="18" t="s">
        <v>143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80</v>
      </c>
      <c r="BK203" s="218">
        <f>ROUND(I203*H203,2)</f>
        <v>0</v>
      </c>
      <c r="BL203" s="18" t="s">
        <v>150</v>
      </c>
      <c r="BM203" s="217" t="s">
        <v>646</v>
      </c>
    </row>
    <row r="204" s="2" customFormat="1">
      <c r="A204" s="39"/>
      <c r="B204" s="40"/>
      <c r="C204" s="41"/>
      <c r="D204" s="219" t="s">
        <v>152</v>
      </c>
      <c r="E204" s="41"/>
      <c r="F204" s="220" t="s">
        <v>647</v>
      </c>
      <c r="G204" s="41"/>
      <c r="H204" s="41"/>
      <c r="I204" s="221"/>
      <c r="J204" s="41"/>
      <c r="K204" s="41"/>
      <c r="L204" s="45"/>
      <c r="M204" s="222"/>
      <c r="N204" s="22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152</v>
      </c>
      <c r="AU204" s="18" t="s">
        <v>82</v>
      </c>
    </row>
    <row r="205" s="13" customFormat="1">
      <c r="A205" s="13"/>
      <c r="B205" s="224"/>
      <c r="C205" s="225"/>
      <c r="D205" s="226" t="s">
        <v>154</v>
      </c>
      <c r="E205" s="225"/>
      <c r="F205" s="228" t="s">
        <v>648</v>
      </c>
      <c r="G205" s="225"/>
      <c r="H205" s="229">
        <v>0.0060000000000000001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154</v>
      </c>
      <c r="AU205" s="235" t="s">
        <v>82</v>
      </c>
      <c r="AV205" s="13" t="s">
        <v>82</v>
      </c>
      <c r="AW205" s="13" t="s">
        <v>4</v>
      </c>
      <c r="AX205" s="13" t="s">
        <v>80</v>
      </c>
      <c r="AY205" s="235" t="s">
        <v>143</v>
      </c>
    </row>
    <row r="206" s="2" customFormat="1" ht="24.15" customHeight="1">
      <c r="A206" s="39"/>
      <c r="B206" s="40"/>
      <c r="C206" s="206" t="s">
        <v>340</v>
      </c>
      <c r="D206" s="206" t="s">
        <v>145</v>
      </c>
      <c r="E206" s="207" t="s">
        <v>649</v>
      </c>
      <c r="F206" s="208" t="s">
        <v>650</v>
      </c>
      <c r="G206" s="209" t="s">
        <v>306</v>
      </c>
      <c r="H206" s="210">
        <v>1</v>
      </c>
      <c r="I206" s="211"/>
      <c r="J206" s="212">
        <f>ROUND(I206*H206,2)</f>
        <v>0</v>
      </c>
      <c r="K206" s="208" t="s">
        <v>149</v>
      </c>
      <c r="L206" s="45"/>
      <c r="M206" s="213" t="s">
        <v>19</v>
      </c>
      <c r="N206" s="214" t="s">
        <v>43</v>
      </c>
      <c r="O206" s="85"/>
      <c r="P206" s="215">
        <f>O206*H206</f>
        <v>0</v>
      </c>
      <c r="Q206" s="215">
        <v>0.02273</v>
      </c>
      <c r="R206" s="215">
        <f>Q206*H206</f>
        <v>0.02273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150</v>
      </c>
      <c r="AT206" s="217" t="s">
        <v>145</v>
      </c>
      <c r="AU206" s="217" t="s">
        <v>82</v>
      </c>
      <c r="AY206" s="18" t="s">
        <v>143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80</v>
      </c>
      <c r="BK206" s="218">
        <f>ROUND(I206*H206,2)</f>
        <v>0</v>
      </c>
      <c r="BL206" s="18" t="s">
        <v>150</v>
      </c>
      <c r="BM206" s="217" t="s">
        <v>651</v>
      </c>
    </row>
    <row r="207" s="2" customFormat="1">
      <c r="A207" s="39"/>
      <c r="B207" s="40"/>
      <c r="C207" s="41"/>
      <c r="D207" s="219" t="s">
        <v>152</v>
      </c>
      <c r="E207" s="41"/>
      <c r="F207" s="220" t="s">
        <v>652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152</v>
      </c>
      <c r="AU207" s="18" t="s">
        <v>82</v>
      </c>
    </row>
    <row r="208" s="2" customFormat="1" ht="16.5" customHeight="1">
      <c r="A208" s="39"/>
      <c r="B208" s="40"/>
      <c r="C208" s="257" t="s">
        <v>345</v>
      </c>
      <c r="D208" s="257" t="s">
        <v>236</v>
      </c>
      <c r="E208" s="258" t="s">
        <v>653</v>
      </c>
      <c r="F208" s="259" t="s">
        <v>654</v>
      </c>
      <c r="G208" s="260" t="s">
        <v>306</v>
      </c>
      <c r="H208" s="261">
        <v>1</v>
      </c>
      <c r="I208" s="262"/>
      <c r="J208" s="263">
        <f>ROUND(I208*H208,2)</f>
        <v>0</v>
      </c>
      <c r="K208" s="259" t="s">
        <v>149</v>
      </c>
      <c r="L208" s="264"/>
      <c r="M208" s="265" t="s">
        <v>19</v>
      </c>
      <c r="N208" s="266" t="s">
        <v>43</v>
      </c>
      <c r="O208" s="85"/>
      <c r="P208" s="215">
        <f>O208*H208</f>
        <v>0</v>
      </c>
      <c r="Q208" s="215">
        <v>12.84</v>
      </c>
      <c r="R208" s="215">
        <f>Q208*H208</f>
        <v>12.84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193</v>
      </c>
      <c r="AT208" s="217" t="s">
        <v>236</v>
      </c>
      <c r="AU208" s="217" t="s">
        <v>82</v>
      </c>
      <c r="AY208" s="18" t="s">
        <v>143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80</v>
      </c>
      <c r="BK208" s="218">
        <f>ROUND(I208*H208,2)</f>
        <v>0</v>
      </c>
      <c r="BL208" s="18" t="s">
        <v>150</v>
      </c>
      <c r="BM208" s="217" t="s">
        <v>655</v>
      </c>
    </row>
    <row r="209" s="2" customFormat="1" ht="24.15" customHeight="1">
      <c r="A209" s="39"/>
      <c r="B209" s="40"/>
      <c r="C209" s="206" t="s">
        <v>349</v>
      </c>
      <c r="D209" s="206" t="s">
        <v>145</v>
      </c>
      <c r="E209" s="207" t="s">
        <v>656</v>
      </c>
      <c r="F209" s="208" t="s">
        <v>657</v>
      </c>
      <c r="G209" s="209" t="s">
        <v>306</v>
      </c>
      <c r="H209" s="210">
        <v>1</v>
      </c>
      <c r="I209" s="211"/>
      <c r="J209" s="212">
        <f>ROUND(I209*H209,2)</f>
        <v>0</v>
      </c>
      <c r="K209" s="208" t="s">
        <v>149</v>
      </c>
      <c r="L209" s="45"/>
      <c r="M209" s="213" t="s">
        <v>19</v>
      </c>
      <c r="N209" s="214" t="s">
        <v>43</v>
      </c>
      <c r="O209" s="85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7" t="s">
        <v>150</v>
      </c>
      <c r="AT209" s="217" t="s">
        <v>145</v>
      </c>
      <c r="AU209" s="217" t="s">
        <v>82</v>
      </c>
      <c r="AY209" s="18" t="s">
        <v>143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80</v>
      </c>
      <c r="BK209" s="218">
        <f>ROUND(I209*H209,2)</f>
        <v>0</v>
      </c>
      <c r="BL209" s="18" t="s">
        <v>150</v>
      </c>
      <c r="BM209" s="217" t="s">
        <v>658</v>
      </c>
    </row>
    <row r="210" s="2" customFormat="1">
      <c r="A210" s="39"/>
      <c r="B210" s="40"/>
      <c r="C210" s="41"/>
      <c r="D210" s="219" t="s">
        <v>152</v>
      </c>
      <c r="E210" s="41"/>
      <c r="F210" s="220" t="s">
        <v>659</v>
      </c>
      <c r="G210" s="41"/>
      <c r="H210" s="41"/>
      <c r="I210" s="221"/>
      <c r="J210" s="41"/>
      <c r="K210" s="41"/>
      <c r="L210" s="45"/>
      <c r="M210" s="222"/>
      <c r="N210" s="22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152</v>
      </c>
      <c r="AU210" s="18" t="s">
        <v>82</v>
      </c>
    </row>
    <row r="211" s="2" customFormat="1" ht="21.75" customHeight="1">
      <c r="A211" s="39"/>
      <c r="B211" s="40"/>
      <c r="C211" s="257" t="s">
        <v>353</v>
      </c>
      <c r="D211" s="257" t="s">
        <v>236</v>
      </c>
      <c r="E211" s="258" t="s">
        <v>660</v>
      </c>
      <c r="F211" s="259" t="s">
        <v>661</v>
      </c>
      <c r="G211" s="260" t="s">
        <v>306</v>
      </c>
      <c r="H211" s="261">
        <v>1</v>
      </c>
      <c r="I211" s="262"/>
      <c r="J211" s="263">
        <f>ROUND(I211*H211,2)</f>
        <v>0</v>
      </c>
      <c r="K211" s="259" t="s">
        <v>149</v>
      </c>
      <c r="L211" s="264"/>
      <c r="M211" s="265" t="s">
        <v>19</v>
      </c>
      <c r="N211" s="266" t="s">
        <v>43</v>
      </c>
      <c r="O211" s="85"/>
      <c r="P211" s="215">
        <f>O211*H211</f>
        <v>0</v>
      </c>
      <c r="Q211" s="215">
        <v>6.3399999999999999</v>
      </c>
      <c r="R211" s="215">
        <f>Q211*H211</f>
        <v>6.3399999999999999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193</v>
      </c>
      <c r="AT211" s="217" t="s">
        <v>236</v>
      </c>
      <c r="AU211" s="217" t="s">
        <v>82</v>
      </c>
      <c r="AY211" s="18" t="s">
        <v>143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80</v>
      </c>
      <c r="BK211" s="218">
        <f>ROUND(I211*H211,2)</f>
        <v>0</v>
      </c>
      <c r="BL211" s="18" t="s">
        <v>150</v>
      </c>
      <c r="BM211" s="217" t="s">
        <v>662</v>
      </c>
    </row>
    <row r="212" s="2" customFormat="1" ht="16.5" customHeight="1">
      <c r="A212" s="39"/>
      <c r="B212" s="40"/>
      <c r="C212" s="206" t="s">
        <v>358</v>
      </c>
      <c r="D212" s="206" t="s">
        <v>145</v>
      </c>
      <c r="E212" s="207" t="s">
        <v>663</v>
      </c>
      <c r="F212" s="208" t="s">
        <v>664</v>
      </c>
      <c r="G212" s="209" t="s">
        <v>665</v>
      </c>
      <c r="H212" s="210">
        <v>1</v>
      </c>
      <c r="I212" s="211"/>
      <c r="J212" s="212">
        <f>ROUND(I212*H212,2)</f>
        <v>0</v>
      </c>
      <c r="K212" s="208" t="s">
        <v>19</v>
      </c>
      <c r="L212" s="45"/>
      <c r="M212" s="213" t="s">
        <v>19</v>
      </c>
      <c r="N212" s="214" t="s">
        <v>43</v>
      </c>
      <c r="O212" s="85"/>
      <c r="P212" s="215">
        <f>O212*H212</f>
        <v>0</v>
      </c>
      <c r="Q212" s="215">
        <v>0.0054000000000000003</v>
      </c>
      <c r="R212" s="215">
        <f>Q212*H212</f>
        <v>0.0054000000000000003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150</v>
      </c>
      <c r="AT212" s="217" t="s">
        <v>145</v>
      </c>
      <c r="AU212" s="217" t="s">
        <v>82</v>
      </c>
      <c r="AY212" s="18" t="s">
        <v>143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80</v>
      </c>
      <c r="BK212" s="218">
        <f>ROUND(I212*H212,2)</f>
        <v>0</v>
      </c>
      <c r="BL212" s="18" t="s">
        <v>150</v>
      </c>
      <c r="BM212" s="217" t="s">
        <v>666</v>
      </c>
    </row>
    <row r="213" s="2" customFormat="1" ht="16.5" customHeight="1">
      <c r="A213" s="39"/>
      <c r="B213" s="40"/>
      <c r="C213" s="206" t="s">
        <v>362</v>
      </c>
      <c r="D213" s="206" t="s">
        <v>145</v>
      </c>
      <c r="E213" s="207" t="s">
        <v>667</v>
      </c>
      <c r="F213" s="208" t="s">
        <v>668</v>
      </c>
      <c r="G213" s="209" t="s">
        <v>365</v>
      </c>
      <c r="H213" s="210">
        <v>1</v>
      </c>
      <c r="I213" s="211"/>
      <c r="J213" s="212">
        <f>ROUND(I213*H213,2)</f>
        <v>0</v>
      </c>
      <c r="K213" s="208" t="s">
        <v>19</v>
      </c>
      <c r="L213" s="45"/>
      <c r="M213" s="213" t="s">
        <v>19</v>
      </c>
      <c r="N213" s="214" t="s">
        <v>43</v>
      </c>
      <c r="O213" s="85"/>
      <c r="P213" s="215">
        <f>O213*H213</f>
        <v>0</v>
      </c>
      <c r="Q213" s="215">
        <v>0.0054000000000000003</v>
      </c>
      <c r="R213" s="215">
        <f>Q213*H213</f>
        <v>0.0054000000000000003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150</v>
      </c>
      <c r="AT213" s="217" t="s">
        <v>145</v>
      </c>
      <c r="AU213" s="217" t="s">
        <v>82</v>
      </c>
      <c r="AY213" s="18" t="s">
        <v>143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80</v>
      </c>
      <c r="BK213" s="218">
        <f>ROUND(I213*H213,2)</f>
        <v>0</v>
      </c>
      <c r="BL213" s="18" t="s">
        <v>150</v>
      </c>
      <c r="BM213" s="217" t="s">
        <v>669</v>
      </c>
    </row>
    <row r="214" s="2" customFormat="1" ht="16.5" customHeight="1">
      <c r="A214" s="39"/>
      <c r="B214" s="40"/>
      <c r="C214" s="206" t="s">
        <v>367</v>
      </c>
      <c r="D214" s="206" t="s">
        <v>145</v>
      </c>
      <c r="E214" s="207" t="s">
        <v>670</v>
      </c>
      <c r="F214" s="208" t="s">
        <v>671</v>
      </c>
      <c r="G214" s="209" t="s">
        <v>365</v>
      </c>
      <c r="H214" s="210">
        <v>1</v>
      </c>
      <c r="I214" s="211"/>
      <c r="J214" s="212">
        <f>ROUND(I214*H214,2)</f>
        <v>0</v>
      </c>
      <c r="K214" s="208" t="s">
        <v>19</v>
      </c>
      <c r="L214" s="45"/>
      <c r="M214" s="213" t="s">
        <v>19</v>
      </c>
      <c r="N214" s="214" t="s">
        <v>43</v>
      </c>
      <c r="O214" s="85"/>
      <c r="P214" s="215">
        <f>O214*H214</f>
        <v>0</v>
      </c>
      <c r="Q214" s="215">
        <v>0.0054000000000000003</v>
      </c>
      <c r="R214" s="215">
        <f>Q214*H214</f>
        <v>0.0054000000000000003</v>
      </c>
      <c r="S214" s="215">
        <v>0</v>
      </c>
      <c r="T214" s="21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7" t="s">
        <v>150</v>
      </c>
      <c r="AT214" s="217" t="s">
        <v>145</v>
      </c>
      <c r="AU214" s="217" t="s">
        <v>82</v>
      </c>
      <c r="AY214" s="18" t="s">
        <v>143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80</v>
      </c>
      <c r="BK214" s="218">
        <f>ROUND(I214*H214,2)</f>
        <v>0</v>
      </c>
      <c r="BL214" s="18" t="s">
        <v>150</v>
      </c>
      <c r="BM214" s="217" t="s">
        <v>672</v>
      </c>
    </row>
    <row r="215" s="12" customFormat="1" ht="22.8" customHeight="1">
      <c r="A215" s="12"/>
      <c r="B215" s="190"/>
      <c r="C215" s="191"/>
      <c r="D215" s="192" t="s">
        <v>71</v>
      </c>
      <c r="E215" s="204" t="s">
        <v>150</v>
      </c>
      <c r="F215" s="204" t="s">
        <v>241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SUM(P216:P219)</f>
        <v>0</v>
      </c>
      <c r="Q215" s="198"/>
      <c r="R215" s="199">
        <f>SUM(R216:R219)</f>
        <v>0</v>
      </c>
      <c r="S215" s="198"/>
      <c r="T215" s="200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80</v>
      </c>
      <c r="AT215" s="202" t="s">
        <v>71</v>
      </c>
      <c r="AU215" s="202" t="s">
        <v>80</v>
      </c>
      <c r="AY215" s="201" t="s">
        <v>143</v>
      </c>
      <c r="BK215" s="203">
        <f>SUM(BK216:BK219)</f>
        <v>0</v>
      </c>
    </row>
    <row r="216" s="2" customFormat="1" ht="21.75" customHeight="1">
      <c r="A216" s="39"/>
      <c r="B216" s="40"/>
      <c r="C216" s="206" t="s">
        <v>372</v>
      </c>
      <c r="D216" s="206" t="s">
        <v>145</v>
      </c>
      <c r="E216" s="207" t="s">
        <v>243</v>
      </c>
      <c r="F216" s="208" t="s">
        <v>244</v>
      </c>
      <c r="G216" s="209" t="s">
        <v>97</v>
      </c>
      <c r="H216" s="210">
        <v>2.5920000000000001</v>
      </c>
      <c r="I216" s="211"/>
      <c r="J216" s="212">
        <f>ROUND(I216*H216,2)</f>
        <v>0</v>
      </c>
      <c r="K216" s="208" t="s">
        <v>149</v>
      </c>
      <c r="L216" s="45"/>
      <c r="M216" s="213" t="s">
        <v>19</v>
      </c>
      <c r="N216" s="214" t="s">
        <v>43</v>
      </c>
      <c r="O216" s="85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150</v>
      </c>
      <c r="AT216" s="217" t="s">
        <v>145</v>
      </c>
      <c r="AU216" s="217" t="s">
        <v>82</v>
      </c>
      <c r="AY216" s="18" t="s">
        <v>143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80</v>
      </c>
      <c r="BK216" s="218">
        <f>ROUND(I216*H216,2)</f>
        <v>0</v>
      </c>
      <c r="BL216" s="18" t="s">
        <v>150</v>
      </c>
      <c r="BM216" s="217" t="s">
        <v>673</v>
      </c>
    </row>
    <row r="217" s="2" customFormat="1">
      <c r="A217" s="39"/>
      <c r="B217" s="40"/>
      <c r="C217" s="41"/>
      <c r="D217" s="219" t="s">
        <v>152</v>
      </c>
      <c r="E217" s="41"/>
      <c r="F217" s="220" t="s">
        <v>246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152</v>
      </c>
      <c r="AU217" s="18" t="s">
        <v>82</v>
      </c>
    </row>
    <row r="218" s="13" customFormat="1">
      <c r="A218" s="13"/>
      <c r="B218" s="224"/>
      <c r="C218" s="225"/>
      <c r="D218" s="226" t="s">
        <v>154</v>
      </c>
      <c r="E218" s="227" t="s">
        <v>19</v>
      </c>
      <c r="F218" s="228" t="s">
        <v>674</v>
      </c>
      <c r="G218" s="225"/>
      <c r="H218" s="229">
        <v>2.5920000000000001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154</v>
      </c>
      <c r="AU218" s="235" t="s">
        <v>82</v>
      </c>
      <c r="AV218" s="13" t="s">
        <v>82</v>
      </c>
      <c r="AW218" s="13" t="s">
        <v>33</v>
      </c>
      <c r="AX218" s="13" t="s">
        <v>72</v>
      </c>
      <c r="AY218" s="235" t="s">
        <v>143</v>
      </c>
    </row>
    <row r="219" s="15" customFormat="1">
      <c r="A219" s="15"/>
      <c r="B219" s="246"/>
      <c r="C219" s="247"/>
      <c r="D219" s="226" t="s">
        <v>154</v>
      </c>
      <c r="E219" s="248" t="s">
        <v>106</v>
      </c>
      <c r="F219" s="249" t="s">
        <v>186</v>
      </c>
      <c r="G219" s="247"/>
      <c r="H219" s="250">
        <v>2.5920000000000001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6" t="s">
        <v>154</v>
      </c>
      <c r="AU219" s="256" t="s">
        <v>82</v>
      </c>
      <c r="AV219" s="15" t="s">
        <v>150</v>
      </c>
      <c r="AW219" s="15" t="s">
        <v>33</v>
      </c>
      <c r="AX219" s="15" t="s">
        <v>80</v>
      </c>
      <c r="AY219" s="256" t="s">
        <v>143</v>
      </c>
    </row>
    <row r="220" s="12" customFormat="1" ht="22.8" customHeight="1">
      <c r="A220" s="12"/>
      <c r="B220" s="190"/>
      <c r="C220" s="191"/>
      <c r="D220" s="192" t="s">
        <v>71</v>
      </c>
      <c r="E220" s="204" t="s">
        <v>172</v>
      </c>
      <c r="F220" s="204" t="s">
        <v>265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SUM(P221:P235)</f>
        <v>0</v>
      </c>
      <c r="Q220" s="198"/>
      <c r="R220" s="199">
        <f>SUM(R221:R235)</f>
        <v>0</v>
      </c>
      <c r="S220" s="198"/>
      <c r="T220" s="200">
        <f>SUM(T221:T235)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80</v>
      </c>
      <c r="AT220" s="202" t="s">
        <v>71</v>
      </c>
      <c r="AU220" s="202" t="s">
        <v>80</v>
      </c>
      <c r="AY220" s="201" t="s">
        <v>143</v>
      </c>
      <c r="BK220" s="203">
        <f>SUM(BK221:BK235)</f>
        <v>0</v>
      </c>
    </row>
    <row r="221" s="2" customFormat="1" ht="21.75" customHeight="1">
      <c r="A221" s="39"/>
      <c r="B221" s="40"/>
      <c r="C221" s="206" t="s">
        <v>377</v>
      </c>
      <c r="D221" s="206" t="s">
        <v>145</v>
      </c>
      <c r="E221" s="207" t="s">
        <v>267</v>
      </c>
      <c r="F221" s="208" t="s">
        <v>268</v>
      </c>
      <c r="G221" s="209" t="s">
        <v>148</v>
      </c>
      <c r="H221" s="210">
        <v>23.219999999999999</v>
      </c>
      <c r="I221" s="211"/>
      <c r="J221" s="212">
        <f>ROUND(I221*H221,2)</f>
        <v>0</v>
      </c>
      <c r="K221" s="208" t="s">
        <v>149</v>
      </c>
      <c r="L221" s="45"/>
      <c r="M221" s="213" t="s">
        <v>19</v>
      </c>
      <c r="N221" s="214" t="s">
        <v>43</v>
      </c>
      <c r="O221" s="85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7" t="s">
        <v>150</v>
      </c>
      <c r="AT221" s="217" t="s">
        <v>145</v>
      </c>
      <c r="AU221" s="217" t="s">
        <v>82</v>
      </c>
      <c r="AY221" s="18" t="s">
        <v>143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80</v>
      </c>
      <c r="BK221" s="218">
        <f>ROUND(I221*H221,2)</f>
        <v>0</v>
      </c>
      <c r="BL221" s="18" t="s">
        <v>150</v>
      </c>
      <c r="BM221" s="217" t="s">
        <v>675</v>
      </c>
    </row>
    <row r="222" s="2" customFormat="1">
      <c r="A222" s="39"/>
      <c r="B222" s="40"/>
      <c r="C222" s="41"/>
      <c r="D222" s="219" t="s">
        <v>152</v>
      </c>
      <c r="E222" s="41"/>
      <c r="F222" s="220" t="s">
        <v>270</v>
      </c>
      <c r="G222" s="41"/>
      <c r="H222" s="41"/>
      <c r="I222" s="221"/>
      <c r="J222" s="41"/>
      <c r="K222" s="41"/>
      <c r="L222" s="45"/>
      <c r="M222" s="222"/>
      <c r="N222" s="22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152</v>
      </c>
      <c r="AU222" s="18" t="s">
        <v>82</v>
      </c>
    </row>
    <row r="223" s="13" customFormat="1">
      <c r="A223" s="13"/>
      <c r="B223" s="224"/>
      <c r="C223" s="225"/>
      <c r="D223" s="226" t="s">
        <v>154</v>
      </c>
      <c r="E223" s="227" t="s">
        <v>19</v>
      </c>
      <c r="F223" s="228" t="s">
        <v>155</v>
      </c>
      <c r="G223" s="225"/>
      <c r="H223" s="229">
        <v>23.219999999999999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154</v>
      </c>
      <c r="AU223" s="235" t="s">
        <v>82</v>
      </c>
      <c r="AV223" s="13" t="s">
        <v>82</v>
      </c>
      <c r="AW223" s="13" t="s">
        <v>33</v>
      </c>
      <c r="AX223" s="13" t="s">
        <v>80</v>
      </c>
      <c r="AY223" s="235" t="s">
        <v>143</v>
      </c>
    </row>
    <row r="224" s="2" customFormat="1" ht="16.5" customHeight="1">
      <c r="A224" s="39"/>
      <c r="B224" s="40"/>
      <c r="C224" s="206" t="s">
        <v>382</v>
      </c>
      <c r="D224" s="206" t="s">
        <v>145</v>
      </c>
      <c r="E224" s="207" t="s">
        <v>271</v>
      </c>
      <c r="F224" s="208" t="s">
        <v>272</v>
      </c>
      <c r="G224" s="209" t="s">
        <v>148</v>
      </c>
      <c r="H224" s="210">
        <v>36.119999999999997</v>
      </c>
      <c r="I224" s="211"/>
      <c r="J224" s="212">
        <f>ROUND(I224*H224,2)</f>
        <v>0</v>
      </c>
      <c r="K224" s="208" t="s">
        <v>149</v>
      </c>
      <c r="L224" s="45"/>
      <c r="M224" s="213" t="s">
        <v>19</v>
      </c>
      <c r="N224" s="214" t="s">
        <v>43</v>
      </c>
      <c r="O224" s="85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150</v>
      </c>
      <c r="AT224" s="217" t="s">
        <v>145</v>
      </c>
      <c r="AU224" s="217" t="s">
        <v>82</v>
      </c>
      <c r="AY224" s="18" t="s">
        <v>143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80</v>
      </c>
      <c r="BK224" s="218">
        <f>ROUND(I224*H224,2)</f>
        <v>0</v>
      </c>
      <c r="BL224" s="18" t="s">
        <v>150</v>
      </c>
      <c r="BM224" s="217" t="s">
        <v>676</v>
      </c>
    </row>
    <row r="225" s="2" customFormat="1">
      <c r="A225" s="39"/>
      <c r="B225" s="40"/>
      <c r="C225" s="41"/>
      <c r="D225" s="219" t="s">
        <v>152</v>
      </c>
      <c r="E225" s="41"/>
      <c r="F225" s="220" t="s">
        <v>274</v>
      </c>
      <c r="G225" s="41"/>
      <c r="H225" s="41"/>
      <c r="I225" s="221"/>
      <c r="J225" s="41"/>
      <c r="K225" s="41"/>
      <c r="L225" s="45"/>
      <c r="M225" s="222"/>
      <c r="N225" s="22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82</v>
      </c>
    </row>
    <row r="226" s="13" customFormat="1">
      <c r="A226" s="13"/>
      <c r="B226" s="224"/>
      <c r="C226" s="225"/>
      <c r="D226" s="226" t="s">
        <v>154</v>
      </c>
      <c r="E226" s="227" t="s">
        <v>19</v>
      </c>
      <c r="F226" s="228" t="s">
        <v>275</v>
      </c>
      <c r="G226" s="225"/>
      <c r="H226" s="229">
        <v>36.119999999999997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154</v>
      </c>
      <c r="AU226" s="235" t="s">
        <v>82</v>
      </c>
      <c r="AV226" s="13" t="s">
        <v>82</v>
      </c>
      <c r="AW226" s="13" t="s">
        <v>33</v>
      </c>
      <c r="AX226" s="13" t="s">
        <v>80</v>
      </c>
      <c r="AY226" s="235" t="s">
        <v>143</v>
      </c>
    </row>
    <row r="227" s="2" customFormat="1" ht="16.5" customHeight="1">
      <c r="A227" s="39"/>
      <c r="B227" s="40"/>
      <c r="C227" s="206" t="s">
        <v>387</v>
      </c>
      <c r="D227" s="206" t="s">
        <v>145</v>
      </c>
      <c r="E227" s="207" t="s">
        <v>277</v>
      </c>
      <c r="F227" s="208" t="s">
        <v>278</v>
      </c>
      <c r="G227" s="209" t="s">
        <v>148</v>
      </c>
      <c r="H227" s="210">
        <v>36.119999999999997</v>
      </c>
      <c r="I227" s="211"/>
      <c r="J227" s="212">
        <f>ROUND(I227*H227,2)</f>
        <v>0</v>
      </c>
      <c r="K227" s="208" t="s">
        <v>149</v>
      </c>
      <c r="L227" s="45"/>
      <c r="M227" s="213" t="s">
        <v>19</v>
      </c>
      <c r="N227" s="214" t="s">
        <v>43</v>
      </c>
      <c r="O227" s="85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150</v>
      </c>
      <c r="AT227" s="217" t="s">
        <v>145</v>
      </c>
      <c r="AU227" s="217" t="s">
        <v>82</v>
      </c>
      <c r="AY227" s="18" t="s">
        <v>143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80</v>
      </c>
      <c r="BK227" s="218">
        <f>ROUND(I227*H227,2)</f>
        <v>0</v>
      </c>
      <c r="BL227" s="18" t="s">
        <v>150</v>
      </c>
      <c r="BM227" s="217" t="s">
        <v>677</v>
      </c>
    </row>
    <row r="228" s="2" customFormat="1">
      <c r="A228" s="39"/>
      <c r="B228" s="40"/>
      <c r="C228" s="41"/>
      <c r="D228" s="219" t="s">
        <v>152</v>
      </c>
      <c r="E228" s="41"/>
      <c r="F228" s="220" t="s">
        <v>280</v>
      </c>
      <c r="G228" s="41"/>
      <c r="H228" s="41"/>
      <c r="I228" s="221"/>
      <c r="J228" s="41"/>
      <c r="K228" s="41"/>
      <c r="L228" s="45"/>
      <c r="M228" s="222"/>
      <c r="N228" s="22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152</v>
      </c>
      <c r="AU228" s="18" t="s">
        <v>82</v>
      </c>
    </row>
    <row r="229" s="13" customFormat="1">
      <c r="A229" s="13"/>
      <c r="B229" s="224"/>
      <c r="C229" s="225"/>
      <c r="D229" s="226" t="s">
        <v>154</v>
      </c>
      <c r="E229" s="227" t="s">
        <v>19</v>
      </c>
      <c r="F229" s="228" t="s">
        <v>275</v>
      </c>
      <c r="G229" s="225"/>
      <c r="H229" s="229">
        <v>36.119999999999997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154</v>
      </c>
      <c r="AU229" s="235" t="s">
        <v>82</v>
      </c>
      <c r="AV229" s="13" t="s">
        <v>82</v>
      </c>
      <c r="AW229" s="13" t="s">
        <v>33</v>
      </c>
      <c r="AX229" s="13" t="s">
        <v>80</v>
      </c>
      <c r="AY229" s="235" t="s">
        <v>143</v>
      </c>
    </row>
    <row r="230" s="2" customFormat="1" ht="24.15" customHeight="1">
      <c r="A230" s="39"/>
      <c r="B230" s="40"/>
      <c r="C230" s="206" t="s">
        <v>393</v>
      </c>
      <c r="D230" s="206" t="s">
        <v>145</v>
      </c>
      <c r="E230" s="207" t="s">
        <v>282</v>
      </c>
      <c r="F230" s="208" t="s">
        <v>283</v>
      </c>
      <c r="G230" s="209" t="s">
        <v>148</v>
      </c>
      <c r="H230" s="210">
        <v>36.119999999999997</v>
      </c>
      <c r="I230" s="211"/>
      <c r="J230" s="212">
        <f>ROUND(I230*H230,2)</f>
        <v>0</v>
      </c>
      <c r="K230" s="208" t="s">
        <v>149</v>
      </c>
      <c r="L230" s="45"/>
      <c r="M230" s="213" t="s">
        <v>19</v>
      </c>
      <c r="N230" s="214" t="s">
        <v>43</v>
      </c>
      <c r="O230" s="85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7" t="s">
        <v>150</v>
      </c>
      <c r="AT230" s="217" t="s">
        <v>145</v>
      </c>
      <c r="AU230" s="217" t="s">
        <v>82</v>
      </c>
      <c r="AY230" s="18" t="s">
        <v>143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8" t="s">
        <v>80</v>
      </c>
      <c r="BK230" s="218">
        <f>ROUND(I230*H230,2)</f>
        <v>0</v>
      </c>
      <c r="BL230" s="18" t="s">
        <v>150</v>
      </c>
      <c r="BM230" s="217" t="s">
        <v>678</v>
      </c>
    </row>
    <row r="231" s="2" customFormat="1">
      <c r="A231" s="39"/>
      <c r="B231" s="40"/>
      <c r="C231" s="41"/>
      <c r="D231" s="219" t="s">
        <v>152</v>
      </c>
      <c r="E231" s="41"/>
      <c r="F231" s="220" t="s">
        <v>285</v>
      </c>
      <c r="G231" s="41"/>
      <c r="H231" s="41"/>
      <c r="I231" s="221"/>
      <c r="J231" s="41"/>
      <c r="K231" s="41"/>
      <c r="L231" s="45"/>
      <c r="M231" s="222"/>
      <c r="N231" s="22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152</v>
      </c>
      <c r="AU231" s="18" t="s">
        <v>82</v>
      </c>
    </row>
    <row r="232" s="13" customFormat="1">
      <c r="A232" s="13"/>
      <c r="B232" s="224"/>
      <c r="C232" s="225"/>
      <c r="D232" s="226" t="s">
        <v>154</v>
      </c>
      <c r="E232" s="227" t="s">
        <v>19</v>
      </c>
      <c r="F232" s="228" t="s">
        <v>275</v>
      </c>
      <c r="G232" s="225"/>
      <c r="H232" s="229">
        <v>36.119999999999997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154</v>
      </c>
      <c r="AU232" s="235" t="s">
        <v>82</v>
      </c>
      <c r="AV232" s="13" t="s">
        <v>82</v>
      </c>
      <c r="AW232" s="13" t="s">
        <v>33</v>
      </c>
      <c r="AX232" s="13" t="s">
        <v>80</v>
      </c>
      <c r="AY232" s="235" t="s">
        <v>143</v>
      </c>
    </row>
    <row r="233" s="2" customFormat="1" ht="24.15" customHeight="1">
      <c r="A233" s="39"/>
      <c r="B233" s="40"/>
      <c r="C233" s="206" t="s">
        <v>397</v>
      </c>
      <c r="D233" s="206" t="s">
        <v>145</v>
      </c>
      <c r="E233" s="207" t="s">
        <v>287</v>
      </c>
      <c r="F233" s="208" t="s">
        <v>288</v>
      </c>
      <c r="G233" s="209" t="s">
        <v>148</v>
      </c>
      <c r="H233" s="210">
        <v>36.119999999999997</v>
      </c>
      <c r="I233" s="211"/>
      <c r="J233" s="212">
        <f>ROUND(I233*H233,2)</f>
        <v>0</v>
      </c>
      <c r="K233" s="208" t="s">
        <v>149</v>
      </c>
      <c r="L233" s="45"/>
      <c r="M233" s="213" t="s">
        <v>19</v>
      </c>
      <c r="N233" s="214" t="s">
        <v>43</v>
      </c>
      <c r="O233" s="85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150</v>
      </c>
      <c r="AT233" s="217" t="s">
        <v>145</v>
      </c>
      <c r="AU233" s="217" t="s">
        <v>82</v>
      </c>
      <c r="AY233" s="18" t="s">
        <v>143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80</v>
      </c>
      <c r="BK233" s="218">
        <f>ROUND(I233*H233,2)</f>
        <v>0</v>
      </c>
      <c r="BL233" s="18" t="s">
        <v>150</v>
      </c>
      <c r="BM233" s="217" t="s">
        <v>679</v>
      </c>
    </row>
    <row r="234" s="2" customFormat="1">
      <c r="A234" s="39"/>
      <c r="B234" s="40"/>
      <c r="C234" s="41"/>
      <c r="D234" s="219" t="s">
        <v>152</v>
      </c>
      <c r="E234" s="41"/>
      <c r="F234" s="220" t="s">
        <v>290</v>
      </c>
      <c r="G234" s="41"/>
      <c r="H234" s="41"/>
      <c r="I234" s="221"/>
      <c r="J234" s="41"/>
      <c r="K234" s="41"/>
      <c r="L234" s="45"/>
      <c r="M234" s="222"/>
      <c r="N234" s="22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152</v>
      </c>
      <c r="AU234" s="18" t="s">
        <v>82</v>
      </c>
    </row>
    <row r="235" s="13" customFormat="1">
      <c r="A235" s="13"/>
      <c r="B235" s="224"/>
      <c r="C235" s="225"/>
      <c r="D235" s="226" t="s">
        <v>154</v>
      </c>
      <c r="E235" s="227" t="s">
        <v>19</v>
      </c>
      <c r="F235" s="228" t="s">
        <v>275</v>
      </c>
      <c r="G235" s="225"/>
      <c r="H235" s="229">
        <v>36.119999999999997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154</v>
      </c>
      <c r="AU235" s="235" t="s">
        <v>82</v>
      </c>
      <c r="AV235" s="13" t="s">
        <v>82</v>
      </c>
      <c r="AW235" s="13" t="s">
        <v>33</v>
      </c>
      <c r="AX235" s="13" t="s">
        <v>80</v>
      </c>
      <c r="AY235" s="235" t="s">
        <v>143</v>
      </c>
    </row>
    <row r="236" s="12" customFormat="1" ht="22.8" customHeight="1">
      <c r="A236" s="12"/>
      <c r="B236" s="190"/>
      <c r="C236" s="191"/>
      <c r="D236" s="192" t="s">
        <v>71</v>
      </c>
      <c r="E236" s="204" t="s">
        <v>193</v>
      </c>
      <c r="F236" s="204" t="s">
        <v>291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SUM(P237:P306)</f>
        <v>0</v>
      </c>
      <c r="Q236" s="198"/>
      <c r="R236" s="199">
        <f>SUM(R237:R306)</f>
        <v>1.25987184</v>
      </c>
      <c r="S236" s="198"/>
      <c r="T236" s="200">
        <f>SUM(T237:T306)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80</v>
      </c>
      <c r="AT236" s="202" t="s">
        <v>71</v>
      </c>
      <c r="AU236" s="202" t="s">
        <v>80</v>
      </c>
      <c r="AY236" s="201" t="s">
        <v>143</v>
      </c>
      <c r="BK236" s="203">
        <f>SUM(BK237:BK306)</f>
        <v>0</v>
      </c>
    </row>
    <row r="237" s="2" customFormat="1" ht="24.15" customHeight="1">
      <c r="A237" s="39"/>
      <c r="B237" s="40"/>
      <c r="C237" s="206" t="s">
        <v>401</v>
      </c>
      <c r="D237" s="206" t="s">
        <v>145</v>
      </c>
      <c r="E237" s="207" t="s">
        <v>304</v>
      </c>
      <c r="F237" s="208" t="s">
        <v>305</v>
      </c>
      <c r="G237" s="209" t="s">
        <v>306</v>
      </c>
      <c r="H237" s="210">
        <v>2</v>
      </c>
      <c r="I237" s="211"/>
      <c r="J237" s="212">
        <f>ROUND(I237*H237,2)</f>
        <v>0</v>
      </c>
      <c r="K237" s="208" t="s">
        <v>149</v>
      </c>
      <c r="L237" s="45"/>
      <c r="M237" s="213" t="s">
        <v>19</v>
      </c>
      <c r="N237" s="214" t="s">
        <v>43</v>
      </c>
      <c r="O237" s="85"/>
      <c r="P237" s="215">
        <f>O237*H237</f>
        <v>0</v>
      </c>
      <c r="Q237" s="215">
        <v>0.00167</v>
      </c>
      <c r="R237" s="215">
        <f>Q237*H237</f>
        <v>0.0033400000000000001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80</v>
      </c>
      <c r="AT237" s="217" t="s">
        <v>145</v>
      </c>
      <c r="AU237" s="217" t="s">
        <v>82</v>
      </c>
      <c r="AY237" s="18" t="s">
        <v>143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80</v>
      </c>
      <c r="BK237" s="218">
        <f>ROUND(I237*H237,2)</f>
        <v>0</v>
      </c>
      <c r="BL237" s="18" t="s">
        <v>80</v>
      </c>
      <c r="BM237" s="217" t="s">
        <v>680</v>
      </c>
    </row>
    <row r="238" s="2" customFormat="1">
      <c r="A238" s="39"/>
      <c r="B238" s="40"/>
      <c r="C238" s="41"/>
      <c r="D238" s="219" t="s">
        <v>152</v>
      </c>
      <c r="E238" s="41"/>
      <c r="F238" s="220" t="s">
        <v>308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152</v>
      </c>
      <c r="AU238" s="18" t="s">
        <v>82</v>
      </c>
    </row>
    <row r="239" s="2" customFormat="1" ht="16.5" customHeight="1">
      <c r="A239" s="39"/>
      <c r="B239" s="40"/>
      <c r="C239" s="257" t="s">
        <v>406</v>
      </c>
      <c r="D239" s="257" t="s">
        <v>236</v>
      </c>
      <c r="E239" s="258" t="s">
        <v>681</v>
      </c>
      <c r="F239" s="259" t="s">
        <v>682</v>
      </c>
      <c r="G239" s="260" t="s">
        <v>306</v>
      </c>
      <c r="H239" s="261">
        <v>1</v>
      </c>
      <c r="I239" s="262"/>
      <c r="J239" s="263">
        <f>ROUND(I239*H239,2)</f>
        <v>0</v>
      </c>
      <c r="K239" s="259" t="s">
        <v>19</v>
      </c>
      <c r="L239" s="264"/>
      <c r="M239" s="265" t="s">
        <v>19</v>
      </c>
      <c r="N239" s="266" t="s">
        <v>43</v>
      </c>
      <c r="O239" s="85"/>
      <c r="P239" s="215">
        <f>O239*H239</f>
        <v>0</v>
      </c>
      <c r="Q239" s="215">
        <v>0.0050000000000000001</v>
      </c>
      <c r="R239" s="215">
        <f>Q239*H239</f>
        <v>0.0050000000000000001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82</v>
      </c>
      <c r="AT239" s="217" t="s">
        <v>236</v>
      </c>
      <c r="AU239" s="217" t="s">
        <v>82</v>
      </c>
      <c r="AY239" s="18" t="s">
        <v>143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80</v>
      </c>
      <c r="BK239" s="218">
        <f>ROUND(I239*H239,2)</f>
        <v>0</v>
      </c>
      <c r="BL239" s="18" t="s">
        <v>80</v>
      </c>
      <c r="BM239" s="217" t="s">
        <v>683</v>
      </c>
    </row>
    <row r="240" s="2" customFormat="1" ht="16.5" customHeight="1">
      <c r="A240" s="39"/>
      <c r="B240" s="40"/>
      <c r="C240" s="257" t="s">
        <v>410</v>
      </c>
      <c r="D240" s="257" t="s">
        <v>236</v>
      </c>
      <c r="E240" s="258" t="s">
        <v>684</v>
      </c>
      <c r="F240" s="259" t="s">
        <v>685</v>
      </c>
      <c r="G240" s="260" t="s">
        <v>306</v>
      </c>
      <c r="H240" s="261">
        <v>1</v>
      </c>
      <c r="I240" s="262"/>
      <c r="J240" s="263">
        <f>ROUND(I240*H240,2)</f>
        <v>0</v>
      </c>
      <c r="K240" s="259" t="s">
        <v>19</v>
      </c>
      <c r="L240" s="264"/>
      <c r="M240" s="265" t="s">
        <v>19</v>
      </c>
      <c r="N240" s="266" t="s">
        <v>43</v>
      </c>
      <c r="O240" s="85"/>
      <c r="P240" s="215">
        <f>O240*H240</f>
        <v>0</v>
      </c>
      <c r="Q240" s="215">
        <v>0.0080000000000000002</v>
      </c>
      <c r="R240" s="215">
        <f>Q240*H240</f>
        <v>0.0080000000000000002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82</v>
      </c>
      <c r="AT240" s="217" t="s">
        <v>236</v>
      </c>
      <c r="AU240" s="217" t="s">
        <v>82</v>
      </c>
      <c r="AY240" s="18" t="s">
        <v>143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80</v>
      </c>
      <c r="BK240" s="218">
        <f>ROUND(I240*H240,2)</f>
        <v>0</v>
      </c>
      <c r="BL240" s="18" t="s">
        <v>80</v>
      </c>
      <c r="BM240" s="217" t="s">
        <v>686</v>
      </c>
    </row>
    <row r="241" s="2" customFormat="1" ht="24.15" customHeight="1">
      <c r="A241" s="39"/>
      <c r="B241" s="40"/>
      <c r="C241" s="206" t="s">
        <v>414</v>
      </c>
      <c r="D241" s="206" t="s">
        <v>145</v>
      </c>
      <c r="E241" s="207" t="s">
        <v>314</v>
      </c>
      <c r="F241" s="208" t="s">
        <v>315</v>
      </c>
      <c r="G241" s="209" t="s">
        <v>306</v>
      </c>
      <c r="H241" s="210">
        <v>5</v>
      </c>
      <c r="I241" s="211"/>
      <c r="J241" s="212">
        <f>ROUND(I241*H241,2)</f>
        <v>0</v>
      </c>
      <c r="K241" s="208" t="s">
        <v>149</v>
      </c>
      <c r="L241" s="45"/>
      <c r="M241" s="213" t="s">
        <v>19</v>
      </c>
      <c r="N241" s="214" t="s">
        <v>43</v>
      </c>
      <c r="O241" s="85"/>
      <c r="P241" s="215">
        <f>O241*H241</f>
        <v>0</v>
      </c>
      <c r="Q241" s="215">
        <v>0.00167</v>
      </c>
      <c r="R241" s="215">
        <f>Q241*H241</f>
        <v>0.0083499999999999998</v>
      </c>
      <c r="S241" s="215">
        <v>0</v>
      </c>
      <c r="T241" s="21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7" t="s">
        <v>150</v>
      </c>
      <c r="AT241" s="217" t="s">
        <v>145</v>
      </c>
      <c r="AU241" s="217" t="s">
        <v>82</v>
      </c>
      <c r="AY241" s="18" t="s">
        <v>143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80</v>
      </c>
      <c r="BK241" s="218">
        <f>ROUND(I241*H241,2)</f>
        <v>0</v>
      </c>
      <c r="BL241" s="18" t="s">
        <v>150</v>
      </c>
      <c r="BM241" s="217" t="s">
        <v>687</v>
      </c>
    </row>
    <row r="242" s="2" customFormat="1">
      <c r="A242" s="39"/>
      <c r="B242" s="40"/>
      <c r="C242" s="41"/>
      <c r="D242" s="219" t="s">
        <v>152</v>
      </c>
      <c r="E242" s="41"/>
      <c r="F242" s="220" t="s">
        <v>317</v>
      </c>
      <c r="G242" s="41"/>
      <c r="H242" s="41"/>
      <c r="I242" s="221"/>
      <c r="J242" s="41"/>
      <c r="K242" s="41"/>
      <c r="L242" s="45"/>
      <c r="M242" s="222"/>
      <c r="N242" s="22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152</v>
      </c>
      <c r="AU242" s="18" t="s">
        <v>82</v>
      </c>
    </row>
    <row r="243" s="2" customFormat="1" ht="16.5" customHeight="1">
      <c r="A243" s="39"/>
      <c r="B243" s="40"/>
      <c r="C243" s="257" t="s">
        <v>419</v>
      </c>
      <c r="D243" s="257" t="s">
        <v>236</v>
      </c>
      <c r="E243" s="258" t="s">
        <v>688</v>
      </c>
      <c r="F243" s="259" t="s">
        <v>689</v>
      </c>
      <c r="G243" s="260" t="s">
        <v>306</v>
      </c>
      <c r="H243" s="261">
        <v>1</v>
      </c>
      <c r="I243" s="262"/>
      <c r="J243" s="263">
        <f>ROUND(I243*H243,2)</f>
        <v>0</v>
      </c>
      <c r="K243" s="259" t="s">
        <v>19</v>
      </c>
      <c r="L243" s="264"/>
      <c r="M243" s="265" t="s">
        <v>19</v>
      </c>
      <c r="N243" s="266" t="s">
        <v>43</v>
      </c>
      <c r="O243" s="85"/>
      <c r="P243" s="215">
        <f>O243*H243</f>
        <v>0</v>
      </c>
      <c r="Q243" s="215">
        <v>0.0050400000000000002</v>
      </c>
      <c r="R243" s="215">
        <f>Q243*H243</f>
        <v>0.0050400000000000002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193</v>
      </c>
      <c r="AT243" s="217" t="s">
        <v>236</v>
      </c>
      <c r="AU243" s="217" t="s">
        <v>82</v>
      </c>
      <c r="AY243" s="18" t="s">
        <v>143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80</v>
      </c>
      <c r="BK243" s="218">
        <f>ROUND(I243*H243,2)</f>
        <v>0</v>
      </c>
      <c r="BL243" s="18" t="s">
        <v>150</v>
      </c>
      <c r="BM243" s="217" t="s">
        <v>690</v>
      </c>
    </row>
    <row r="244" s="2" customFormat="1" ht="16.5" customHeight="1">
      <c r="A244" s="39"/>
      <c r="B244" s="40"/>
      <c r="C244" s="257" t="s">
        <v>425</v>
      </c>
      <c r="D244" s="257" t="s">
        <v>236</v>
      </c>
      <c r="E244" s="258" t="s">
        <v>691</v>
      </c>
      <c r="F244" s="259" t="s">
        <v>692</v>
      </c>
      <c r="G244" s="260" t="s">
        <v>306</v>
      </c>
      <c r="H244" s="261">
        <v>2</v>
      </c>
      <c r="I244" s="262"/>
      <c r="J244" s="263">
        <f>ROUND(I244*H244,2)</f>
        <v>0</v>
      </c>
      <c r="K244" s="259" t="s">
        <v>149</v>
      </c>
      <c r="L244" s="264"/>
      <c r="M244" s="265" t="s">
        <v>19</v>
      </c>
      <c r="N244" s="266" t="s">
        <v>43</v>
      </c>
      <c r="O244" s="85"/>
      <c r="P244" s="215">
        <f>O244*H244</f>
        <v>0</v>
      </c>
      <c r="Q244" s="215">
        <v>0.0080000000000000002</v>
      </c>
      <c r="R244" s="215">
        <f>Q244*H244</f>
        <v>0.016</v>
      </c>
      <c r="S244" s="215">
        <v>0</v>
      </c>
      <c r="T244" s="21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7" t="s">
        <v>193</v>
      </c>
      <c r="AT244" s="217" t="s">
        <v>236</v>
      </c>
      <c r="AU244" s="217" t="s">
        <v>82</v>
      </c>
      <c r="AY244" s="18" t="s">
        <v>143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80</v>
      </c>
      <c r="BK244" s="218">
        <f>ROUND(I244*H244,2)</f>
        <v>0</v>
      </c>
      <c r="BL244" s="18" t="s">
        <v>150</v>
      </c>
      <c r="BM244" s="217" t="s">
        <v>693</v>
      </c>
    </row>
    <row r="245" s="2" customFormat="1" ht="16.5" customHeight="1">
      <c r="A245" s="39"/>
      <c r="B245" s="40"/>
      <c r="C245" s="257" t="s">
        <v>432</v>
      </c>
      <c r="D245" s="257" t="s">
        <v>236</v>
      </c>
      <c r="E245" s="258" t="s">
        <v>694</v>
      </c>
      <c r="F245" s="259" t="s">
        <v>695</v>
      </c>
      <c r="G245" s="260" t="s">
        <v>306</v>
      </c>
      <c r="H245" s="261">
        <v>2</v>
      </c>
      <c r="I245" s="262"/>
      <c r="J245" s="263">
        <f>ROUND(I245*H245,2)</f>
        <v>0</v>
      </c>
      <c r="K245" s="259" t="s">
        <v>19</v>
      </c>
      <c r="L245" s="264"/>
      <c r="M245" s="265" t="s">
        <v>19</v>
      </c>
      <c r="N245" s="266" t="s">
        <v>43</v>
      </c>
      <c r="O245" s="85"/>
      <c r="P245" s="215">
        <f>O245*H245</f>
        <v>0</v>
      </c>
      <c r="Q245" s="215">
        <v>0.002</v>
      </c>
      <c r="R245" s="215">
        <f>Q245*H245</f>
        <v>0.0040000000000000001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193</v>
      </c>
      <c r="AT245" s="217" t="s">
        <v>236</v>
      </c>
      <c r="AU245" s="217" t="s">
        <v>82</v>
      </c>
      <c r="AY245" s="18" t="s">
        <v>143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80</v>
      </c>
      <c r="BK245" s="218">
        <f>ROUND(I245*H245,2)</f>
        <v>0</v>
      </c>
      <c r="BL245" s="18" t="s">
        <v>150</v>
      </c>
      <c r="BM245" s="217" t="s">
        <v>696</v>
      </c>
    </row>
    <row r="246" s="2" customFormat="1" ht="24.15" customHeight="1">
      <c r="A246" s="39"/>
      <c r="B246" s="40"/>
      <c r="C246" s="206" t="s">
        <v>438</v>
      </c>
      <c r="D246" s="206" t="s">
        <v>145</v>
      </c>
      <c r="E246" s="207" t="s">
        <v>327</v>
      </c>
      <c r="F246" s="208" t="s">
        <v>328</v>
      </c>
      <c r="G246" s="209" t="s">
        <v>306</v>
      </c>
      <c r="H246" s="210">
        <v>2</v>
      </c>
      <c r="I246" s="211"/>
      <c r="J246" s="212">
        <f>ROUND(I246*H246,2)</f>
        <v>0</v>
      </c>
      <c r="K246" s="208" t="s">
        <v>149</v>
      </c>
      <c r="L246" s="45"/>
      <c r="M246" s="213" t="s">
        <v>19</v>
      </c>
      <c r="N246" s="214" t="s">
        <v>43</v>
      </c>
      <c r="O246" s="85"/>
      <c r="P246" s="215">
        <f>O246*H246</f>
        <v>0</v>
      </c>
      <c r="Q246" s="215">
        <v>0.0017099999999999999</v>
      </c>
      <c r="R246" s="215">
        <f>Q246*H246</f>
        <v>0.0034199999999999999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150</v>
      </c>
      <c r="AT246" s="217" t="s">
        <v>145</v>
      </c>
      <c r="AU246" s="217" t="s">
        <v>82</v>
      </c>
      <c r="AY246" s="18" t="s">
        <v>143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80</v>
      </c>
      <c r="BK246" s="218">
        <f>ROUND(I246*H246,2)</f>
        <v>0</v>
      </c>
      <c r="BL246" s="18" t="s">
        <v>150</v>
      </c>
      <c r="BM246" s="217" t="s">
        <v>697</v>
      </c>
    </row>
    <row r="247" s="2" customFormat="1">
      <c r="A247" s="39"/>
      <c r="B247" s="40"/>
      <c r="C247" s="41"/>
      <c r="D247" s="219" t="s">
        <v>152</v>
      </c>
      <c r="E247" s="41"/>
      <c r="F247" s="220" t="s">
        <v>330</v>
      </c>
      <c r="G247" s="41"/>
      <c r="H247" s="41"/>
      <c r="I247" s="221"/>
      <c r="J247" s="41"/>
      <c r="K247" s="41"/>
      <c r="L247" s="45"/>
      <c r="M247" s="222"/>
      <c r="N247" s="22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152</v>
      </c>
      <c r="AU247" s="18" t="s">
        <v>82</v>
      </c>
    </row>
    <row r="248" s="2" customFormat="1" ht="16.5" customHeight="1">
      <c r="A248" s="39"/>
      <c r="B248" s="40"/>
      <c r="C248" s="257" t="s">
        <v>446</v>
      </c>
      <c r="D248" s="257" t="s">
        <v>236</v>
      </c>
      <c r="E248" s="258" t="s">
        <v>332</v>
      </c>
      <c r="F248" s="259" t="s">
        <v>333</v>
      </c>
      <c r="G248" s="260" t="s">
        <v>306</v>
      </c>
      <c r="H248" s="261">
        <v>2</v>
      </c>
      <c r="I248" s="262"/>
      <c r="J248" s="263">
        <f>ROUND(I248*H248,2)</f>
        <v>0</v>
      </c>
      <c r="K248" s="259" t="s">
        <v>19</v>
      </c>
      <c r="L248" s="264"/>
      <c r="M248" s="265" t="s">
        <v>19</v>
      </c>
      <c r="N248" s="266" t="s">
        <v>43</v>
      </c>
      <c r="O248" s="85"/>
      <c r="P248" s="215">
        <f>O248*H248</f>
        <v>0</v>
      </c>
      <c r="Q248" s="215">
        <v>0.016</v>
      </c>
      <c r="R248" s="215">
        <f>Q248*H248</f>
        <v>0.032000000000000001</v>
      </c>
      <c r="S248" s="215">
        <v>0</v>
      </c>
      <c r="T248" s="21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7" t="s">
        <v>193</v>
      </c>
      <c r="AT248" s="217" t="s">
        <v>236</v>
      </c>
      <c r="AU248" s="217" t="s">
        <v>82</v>
      </c>
      <c r="AY248" s="18" t="s">
        <v>143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8" t="s">
        <v>80</v>
      </c>
      <c r="BK248" s="218">
        <f>ROUND(I248*H248,2)</f>
        <v>0</v>
      </c>
      <c r="BL248" s="18" t="s">
        <v>150</v>
      </c>
      <c r="BM248" s="217" t="s">
        <v>698</v>
      </c>
    </row>
    <row r="249" s="2" customFormat="1" ht="24.15" customHeight="1">
      <c r="A249" s="39"/>
      <c r="B249" s="40"/>
      <c r="C249" s="206" t="s">
        <v>453</v>
      </c>
      <c r="D249" s="206" t="s">
        <v>145</v>
      </c>
      <c r="E249" s="207" t="s">
        <v>699</v>
      </c>
      <c r="F249" s="208" t="s">
        <v>700</v>
      </c>
      <c r="G249" s="209" t="s">
        <v>306</v>
      </c>
      <c r="H249" s="210">
        <v>2</v>
      </c>
      <c r="I249" s="211"/>
      <c r="J249" s="212">
        <f>ROUND(I249*H249,2)</f>
        <v>0</v>
      </c>
      <c r="K249" s="208" t="s">
        <v>149</v>
      </c>
      <c r="L249" s="45"/>
      <c r="M249" s="213" t="s">
        <v>19</v>
      </c>
      <c r="N249" s="214" t="s">
        <v>43</v>
      </c>
      <c r="O249" s="85"/>
      <c r="P249" s="215">
        <f>O249*H249</f>
        <v>0</v>
      </c>
      <c r="Q249" s="215">
        <v>0.00167</v>
      </c>
      <c r="R249" s="215">
        <f>Q249*H249</f>
        <v>0.0033400000000000001</v>
      </c>
      <c r="S249" s="215">
        <v>0</v>
      </c>
      <c r="T249" s="21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7" t="s">
        <v>150</v>
      </c>
      <c r="AT249" s="217" t="s">
        <v>145</v>
      </c>
      <c r="AU249" s="217" t="s">
        <v>82</v>
      </c>
      <c r="AY249" s="18" t="s">
        <v>143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80</v>
      </c>
      <c r="BK249" s="218">
        <f>ROUND(I249*H249,2)</f>
        <v>0</v>
      </c>
      <c r="BL249" s="18" t="s">
        <v>150</v>
      </c>
      <c r="BM249" s="217" t="s">
        <v>701</v>
      </c>
    </row>
    <row r="250" s="2" customFormat="1">
      <c r="A250" s="39"/>
      <c r="B250" s="40"/>
      <c r="C250" s="41"/>
      <c r="D250" s="219" t="s">
        <v>152</v>
      </c>
      <c r="E250" s="41"/>
      <c r="F250" s="220" t="s">
        <v>702</v>
      </c>
      <c r="G250" s="41"/>
      <c r="H250" s="41"/>
      <c r="I250" s="221"/>
      <c r="J250" s="41"/>
      <c r="K250" s="41"/>
      <c r="L250" s="45"/>
      <c r="M250" s="222"/>
      <c r="N250" s="22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152</v>
      </c>
      <c r="AU250" s="18" t="s">
        <v>82</v>
      </c>
    </row>
    <row r="251" s="2" customFormat="1" ht="16.5" customHeight="1">
      <c r="A251" s="39"/>
      <c r="B251" s="40"/>
      <c r="C251" s="257" t="s">
        <v>459</v>
      </c>
      <c r="D251" s="257" t="s">
        <v>236</v>
      </c>
      <c r="E251" s="258" t="s">
        <v>703</v>
      </c>
      <c r="F251" s="259" t="s">
        <v>704</v>
      </c>
      <c r="G251" s="260" t="s">
        <v>306</v>
      </c>
      <c r="H251" s="261">
        <v>1</v>
      </c>
      <c r="I251" s="262"/>
      <c r="J251" s="263">
        <f>ROUND(I251*H251,2)</f>
        <v>0</v>
      </c>
      <c r="K251" s="259" t="s">
        <v>19</v>
      </c>
      <c r="L251" s="264"/>
      <c r="M251" s="265" t="s">
        <v>19</v>
      </c>
      <c r="N251" s="266" t="s">
        <v>43</v>
      </c>
      <c r="O251" s="85"/>
      <c r="P251" s="215">
        <f>O251*H251</f>
        <v>0</v>
      </c>
      <c r="Q251" s="215">
        <v>0.0060299999999999998</v>
      </c>
      <c r="R251" s="215">
        <f>Q251*H251</f>
        <v>0.0060299999999999998</v>
      </c>
      <c r="S251" s="215">
        <v>0</v>
      </c>
      <c r="T251" s="21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7" t="s">
        <v>193</v>
      </c>
      <c r="AT251" s="217" t="s">
        <v>236</v>
      </c>
      <c r="AU251" s="217" t="s">
        <v>82</v>
      </c>
      <c r="AY251" s="18" t="s">
        <v>143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80</v>
      </c>
      <c r="BK251" s="218">
        <f>ROUND(I251*H251,2)</f>
        <v>0</v>
      </c>
      <c r="BL251" s="18" t="s">
        <v>150</v>
      </c>
      <c r="BM251" s="217" t="s">
        <v>705</v>
      </c>
    </row>
    <row r="252" s="2" customFormat="1" ht="16.5" customHeight="1">
      <c r="A252" s="39"/>
      <c r="B252" s="40"/>
      <c r="C252" s="257" t="s">
        <v>465</v>
      </c>
      <c r="D252" s="257" t="s">
        <v>236</v>
      </c>
      <c r="E252" s="258" t="s">
        <v>706</v>
      </c>
      <c r="F252" s="259" t="s">
        <v>707</v>
      </c>
      <c r="G252" s="260" t="s">
        <v>306</v>
      </c>
      <c r="H252" s="261">
        <v>1</v>
      </c>
      <c r="I252" s="262"/>
      <c r="J252" s="263">
        <f>ROUND(I252*H252,2)</f>
        <v>0</v>
      </c>
      <c r="K252" s="259" t="s">
        <v>149</v>
      </c>
      <c r="L252" s="264"/>
      <c r="M252" s="265" t="s">
        <v>19</v>
      </c>
      <c r="N252" s="266" t="s">
        <v>43</v>
      </c>
      <c r="O252" s="85"/>
      <c r="P252" s="215">
        <f>O252*H252</f>
        <v>0</v>
      </c>
      <c r="Q252" s="215">
        <v>0.0094999999999999998</v>
      </c>
      <c r="R252" s="215">
        <f>Q252*H252</f>
        <v>0.0094999999999999998</v>
      </c>
      <c r="S252" s="215">
        <v>0</v>
      </c>
      <c r="T252" s="21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7" t="s">
        <v>193</v>
      </c>
      <c r="AT252" s="217" t="s">
        <v>236</v>
      </c>
      <c r="AU252" s="217" t="s">
        <v>82</v>
      </c>
      <c r="AY252" s="18" t="s">
        <v>143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80</v>
      </c>
      <c r="BK252" s="218">
        <f>ROUND(I252*H252,2)</f>
        <v>0</v>
      </c>
      <c r="BL252" s="18" t="s">
        <v>150</v>
      </c>
      <c r="BM252" s="217" t="s">
        <v>708</v>
      </c>
    </row>
    <row r="253" s="2" customFormat="1" ht="24.15" customHeight="1">
      <c r="A253" s="39"/>
      <c r="B253" s="40"/>
      <c r="C253" s="206" t="s">
        <v>470</v>
      </c>
      <c r="D253" s="206" t="s">
        <v>145</v>
      </c>
      <c r="E253" s="207" t="s">
        <v>709</v>
      </c>
      <c r="F253" s="208" t="s">
        <v>710</v>
      </c>
      <c r="G253" s="209" t="s">
        <v>95</v>
      </c>
      <c r="H253" s="210">
        <v>28.800000000000001</v>
      </c>
      <c r="I253" s="211"/>
      <c r="J253" s="212">
        <f>ROUND(I253*H253,2)</f>
        <v>0</v>
      </c>
      <c r="K253" s="208" t="s">
        <v>149</v>
      </c>
      <c r="L253" s="45"/>
      <c r="M253" s="213" t="s">
        <v>19</v>
      </c>
      <c r="N253" s="214" t="s">
        <v>43</v>
      </c>
      <c r="O253" s="85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7" t="s">
        <v>150</v>
      </c>
      <c r="AT253" s="217" t="s">
        <v>145</v>
      </c>
      <c r="AU253" s="217" t="s">
        <v>82</v>
      </c>
      <c r="AY253" s="18" t="s">
        <v>143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8" t="s">
        <v>80</v>
      </c>
      <c r="BK253" s="218">
        <f>ROUND(I253*H253,2)</f>
        <v>0</v>
      </c>
      <c r="BL253" s="18" t="s">
        <v>150</v>
      </c>
      <c r="BM253" s="217" t="s">
        <v>711</v>
      </c>
    </row>
    <row r="254" s="2" customFormat="1">
      <c r="A254" s="39"/>
      <c r="B254" s="40"/>
      <c r="C254" s="41"/>
      <c r="D254" s="219" t="s">
        <v>152</v>
      </c>
      <c r="E254" s="41"/>
      <c r="F254" s="220" t="s">
        <v>712</v>
      </c>
      <c r="G254" s="41"/>
      <c r="H254" s="41"/>
      <c r="I254" s="221"/>
      <c r="J254" s="41"/>
      <c r="K254" s="41"/>
      <c r="L254" s="45"/>
      <c r="M254" s="222"/>
      <c r="N254" s="223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82</v>
      </c>
    </row>
    <row r="255" s="13" customFormat="1">
      <c r="A255" s="13"/>
      <c r="B255" s="224"/>
      <c r="C255" s="225"/>
      <c r="D255" s="226" t="s">
        <v>154</v>
      </c>
      <c r="E255" s="227" t="s">
        <v>19</v>
      </c>
      <c r="F255" s="228" t="s">
        <v>713</v>
      </c>
      <c r="G255" s="225"/>
      <c r="H255" s="229">
        <v>28.800000000000001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154</v>
      </c>
      <c r="AU255" s="235" t="s">
        <v>82</v>
      </c>
      <c r="AV255" s="13" t="s">
        <v>82</v>
      </c>
      <c r="AW255" s="13" t="s">
        <v>33</v>
      </c>
      <c r="AX255" s="13" t="s">
        <v>72</v>
      </c>
      <c r="AY255" s="235" t="s">
        <v>143</v>
      </c>
    </row>
    <row r="256" s="15" customFormat="1">
      <c r="A256" s="15"/>
      <c r="B256" s="246"/>
      <c r="C256" s="247"/>
      <c r="D256" s="226" t="s">
        <v>154</v>
      </c>
      <c r="E256" s="248" t="s">
        <v>508</v>
      </c>
      <c r="F256" s="249" t="s">
        <v>186</v>
      </c>
      <c r="G256" s="247"/>
      <c r="H256" s="250">
        <v>28.800000000000001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154</v>
      </c>
      <c r="AU256" s="256" t="s">
        <v>82</v>
      </c>
      <c r="AV256" s="15" t="s">
        <v>150</v>
      </c>
      <c r="AW256" s="15" t="s">
        <v>33</v>
      </c>
      <c r="AX256" s="15" t="s">
        <v>80</v>
      </c>
      <c r="AY256" s="256" t="s">
        <v>143</v>
      </c>
    </row>
    <row r="257" s="2" customFormat="1" ht="16.5" customHeight="1">
      <c r="A257" s="39"/>
      <c r="B257" s="40"/>
      <c r="C257" s="257" t="s">
        <v>476</v>
      </c>
      <c r="D257" s="257" t="s">
        <v>236</v>
      </c>
      <c r="E257" s="258" t="s">
        <v>714</v>
      </c>
      <c r="F257" s="259" t="s">
        <v>715</v>
      </c>
      <c r="G257" s="260" t="s">
        <v>95</v>
      </c>
      <c r="H257" s="261">
        <v>29.231999999999999</v>
      </c>
      <c r="I257" s="262"/>
      <c r="J257" s="263">
        <f>ROUND(I257*H257,2)</f>
        <v>0</v>
      </c>
      <c r="K257" s="259" t="s">
        <v>149</v>
      </c>
      <c r="L257" s="264"/>
      <c r="M257" s="265" t="s">
        <v>19</v>
      </c>
      <c r="N257" s="266" t="s">
        <v>43</v>
      </c>
      <c r="O257" s="85"/>
      <c r="P257" s="215">
        <f>O257*H257</f>
        <v>0</v>
      </c>
      <c r="Q257" s="215">
        <v>0.0021199999999999999</v>
      </c>
      <c r="R257" s="215">
        <f>Q257*H257</f>
        <v>0.061971839999999993</v>
      </c>
      <c r="S257" s="215">
        <v>0</v>
      </c>
      <c r="T257" s="21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7" t="s">
        <v>193</v>
      </c>
      <c r="AT257" s="217" t="s">
        <v>236</v>
      </c>
      <c r="AU257" s="217" t="s">
        <v>82</v>
      </c>
      <c r="AY257" s="18" t="s">
        <v>143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80</v>
      </c>
      <c r="BK257" s="218">
        <f>ROUND(I257*H257,2)</f>
        <v>0</v>
      </c>
      <c r="BL257" s="18" t="s">
        <v>150</v>
      </c>
      <c r="BM257" s="217" t="s">
        <v>716</v>
      </c>
    </row>
    <row r="258" s="13" customFormat="1">
      <c r="A258" s="13"/>
      <c r="B258" s="224"/>
      <c r="C258" s="225"/>
      <c r="D258" s="226" t="s">
        <v>154</v>
      </c>
      <c r="E258" s="225"/>
      <c r="F258" s="228" t="s">
        <v>717</v>
      </c>
      <c r="G258" s="225"/>
      <c r="H258" s="229">
        <v>29.231999999999999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154</v>
      </c>
      <c r="AU258" s="235" t="s">
        <v>82</v>
      </c>
      <c r="AV258" s="13" t="s">
        <v>82</v>
      </c>
      <c r="AW258" s="13" t="s">
        <v>4</v>
      </c>
      <c r="AX258" s="13" t="s">
        <v>80</v>
      </c>
      <c r="AY258" s="235" t="s">
        <v>143</v>
      </c>
    </row>
    <row r="259" s="2" customFormat="1" ht="24.15" customHeight="1">
      <c r="A259" s="39"/>
      <c r="B259" s="40"/>
      <c r="C259" s="206" t="s">
        <v>482</v>
      </c>
      <c r="D259" s="206" t="s">
        <v>145</v>
      </c>
      <c r="E259" s="207" t="s">
        <v>718</v>
      </c>
      <c r="F259" s="208" t="s">
        <v>719</v>
      </c>
      <c r="G259" s="209" t="s">
        <v>306</v>
      </c>
      <c r="H259" s="210">
        <v>3</v>
      </c>
      <c r="I259" s="211"/>
      <c r="J259" s="212">
        <f>ROUND(I259*H259,2)</f>
        <v>0</v>
      </c>
      <c r="K259" s="208" t="s">
        <v>149</v>
      </c>
      <c r="L259" s="45"/>
      <c r="M259" s="213" t="s">
        <v>19</v>
      </c>
      <c r="N259" s="214" t="s">
        <v>43</v>
      </c>
      <c r="O259" s="85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7" t="s">
        <v>150</v>
      </c>
      <c r="AT259" s="217" t="s">
        <v>145</v>
      </c>
      <c r="AU259" s="217" t="s">
        <v>82</v>
      </c>
      <c r="AY259" s="18" t="s">
        <v>143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80</v>
      </c>
      <c r="BK259" s="218">
        <f>ROUND(I259*H259,2)</f>
        <v>0</v>
      </c>
      <c r="BL259" s="18" t="s">
        <v>150</v>
      </c>
      <c r="BM259" s="217" t="s">
        <v>720</v>
      </c>
    </row>
    <row r="260" s="2" customFormat="1">
      <c r="A260" s="39"/>
      <c r="B260" s="40"/>
      <c r="C260" s="41"/>
      <c r="D260" s="219" t="s">
        <v>152</v>
      </c>
      <c r="E260" s="41"/>
      <c r="F260" s="220" t="s">
        <v>721</v>
      </c>
      <c r="G260" s="41"/>
      <c r="H260" s="41"/>
      <c r="I260" s="221"/>
      <c r="J260" s="41"/>
      <c r="K260" s="41"/>
      <c r="L260" s="45"/>
      <c r="M260" s="222"/>
      <c r="N260" s="22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82</v>
      </c>
    </row>
    <row r="261" s="2" customFormat="1" ht="16.5" customHeight="1">
      <c r="A261" s="39"/>
      <c r="B261" s="40"/>
      <c r="C261" s="257" t="s">
        <v>487</v>
      </c>
      <c r="D261" s="257" t="s">
        <v>236</v>
      </c>
      <c r="E261" s="258" t="s">
        <v>722</v>
      </c>
      <c r="F261" s="259" t="s">
        <v>723</v>
      </c>
      <c r="G261" s="260" t="s">
        <v>306</v>
      </c>
      <c r="H261" s="261">
        <v>1</v>
      </c>
      <c r="I261" s="262"/>
      <c r="J261" s="263">
        <f>ROUND(I261*H261,2)</f>
        <v>0</v>
      </c>
      <c r="K261" s="259" t="s">
        <v>149</v>
      </c>
      <c r="L261" s="264"/>
      <c r="M261" s="265" t="s">
        <v>19</v>
      </c>
      <c r="N261" s="266" t="s">
        <v>43</v>
      </c>
      <c r="O261" s="85"/>
      <c r="P261" s="215">
        <f>O261*H261</f>
        <v>0</v>
      </c>
      <c r="Q261" s="215">
        <v>0.00038999999999999999</v>
      </c>
      <c r="R261" s="215">
        <f>Q261*H261</f>
        <v>0.00038999999999999999</v>
      </c>
      <c r="S261" s="215">
        <v>0</v>
      </c>
      <c r="T261" s="21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7" t="s">
        <v>193</v>
      </c>
      <c r="AT261" s="217" t="s">
        <v>236</v>
      </c>
      <c r="AU261" s="217" t="s">
        <v>82</v>
      </c>
      <c r="AY261" s="18" t="s">
        <v>143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80</v>
      </c>
      <c r="BK261" s="218">
        <f>ROUND(I261*H261,2)</f>
        <v>0</v>
      </c>
      <c r="BL261" s="18" t="s">
        <v>150</v>
      </c>
      <c r="BM261" s="217" t="s">
        <v>724</v>
      </c>
    </row>
    <row r="262" s="2" customFormat="1" ht="16.5" customHeight="1">
      <c r="A262" s="39"/>
      <c r="B262" s="40"/>
      <c r="C262" s="257" t="s">
        <v>495</v>
      </c>
      <c r="D262" s="257" t="s">
        <v>236</v>
      </c>
      <c r="E262" s="258" t="s">
        <v>725</v>
      </c>
      <c r="F262" s="259" t="s">
        <v>726</v>
      </c>
      <c r="G262" s="260" t="s">
        <v>306</v>
      </c>
      <c r="H262" s="261">
        <v>1</v>
      </c>
      <c r="I262" s="262"/>
      <c r="J262" s="263">
        <f>ROUND(I262*H262,2)</f>
        <v>0</v>
      </c>
      <c r="K262" s="259" t="s">
        <v>149</v>
      </c>
      <c r="L262" s="264"/>
      <c r="M262" s="265" t="s">
        <v>19</v>
      </c>
      <c r="N262" s="266" t="s">
        <v>43</v>
      </c>
      <c r="O262" s="85"/>
      <c r="P262" s="215">
        <f>O262*H262</f>
        <v>0</v>
      </c>
      <c r="Q262" s="215">
        <v>0.00048000000000000001</v>
      </c>
      <c r="R262" s="215">
        <f>Q262*H262</f>
        <v>0.00048000000000000001</v>
      </c>
      <c r="S262" s="215">
        <v>0</v>
      </c>
      <c r="T262" s="21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7" t="s">
        <v>193</v>
      </c>
      <c r="AT262" s="217" t="s">
        <v>236</v>
      </c>
      <c r="AU262" s="217" t="s">
        <v>82</v>
      </c>
      <c r="AY262" s="18" t="s">
        <v>143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8" t="s">
        <v>80</v>
      </c>
      <c r="BK262" s="218">
        <f>ROUND(I262*H262,2)</f>
        <v>0</v>
      </c>
      <c r="BL262" s="18" t="s">
        <v>150</v>
      </c>
      <c r="BM262" s="217" t="s">
        <v>727</v>
      </c>
    </row>
    <row r="263" s="2" customFormat="1" ht="16.5" customHeight="1">
      <c r="A263" s="39"/>
      <c r="B263" s="40"/>
      <c r="C263" s="257" t="s">
        <v>728</v>
      </c>
      <c r="D263" s="257" t="s">
        <v>236</v>
      </c>
      <c r="E263" s="258" t="s">
        <v>729</v>
      </c>
      <c r="F263" s="259" t="s">
        <v>730</v>
      </c>
      <c r="G263" s="260" t="s">
        <v>306</v>
      </c>
      <c r="H263" s="261">
        <v>1</v>
      </c>
      <c r="I263" s="262"/>
      <c r="J263" s="263">
        <f>ROUND(I263*H263,2)</f>
        <v>0</v>
      </c>
      <c r="K263" s="259" t="s">
        <v>149</v>
      </c>
      <c r="L263" s="264"/>
      <c r="M263" s="265" t="s">
        <v>19</v>
      </c>
      <c r="N263" s="266" t="s">
        <v>43</v>
      </c>
      <c r="O263" s="85"/>
      <c r="P263" s="215">
        <f>O263*H263</f>
        <v>0</v>
      </c>
      <c r="Q263" s="215">
        <v>0.0035999999999999999</v>
      </c>
      <c r="R263" s="215">
        <f>Q263*H263</f>
        <v>0.0035999999999999999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193</v>
      </c>
      <c r="AT263" s="217" t="s">
        <v>236</v>
      </c>
      <c r="AU263" s="217" t="s">
        <v>82</v>
      </c>
      <c r="AY263" s="18" t="s">
        <v>143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80</v>
      </c>
      <c r="BK263" s="218">
        <f>ROUND(I263*H263,2)</f>
        <v>0</v>
      </c>
      <c r="BL263" s="18" t="s">
        <v>150</v>
      </c>
      <c r="BM263" s="217" t="s">
        <v>731</v>
      </c>
    </row>
    <row r="264" s="2" customFormat="1" ht="24.15" customHeight="1">
      <c r="A264" s="39"/>
      <c r="B264" s="40"/>
      <c r="C264" s="206" t="s">
        <v>732</v>
      </c>
      <c r="D264" s="206" t="s">
        <v>145</v>
      </c>
      <c r="E264" s="207" t="s">
        <v>733</v>
      </c>
      <c r="F264" s="208" t="s">
        <v>734</v>
      </c>
      <c r="G264" s="209" t="s">
        <v>306</v>
      </c>
      <c r="H264" s="210">
        <v>2</v>
      </c>
      <c r="I264" s="211"/>
      <c r="J264" s="212">
        <f>ROUND(I264*H264,2)</f>
        <v>0</v>
      </c>
      <c r="K264" s="208" t="s">
        <v>149</v>
      </c>
      <c r="L264" s="45"/>
      <c r="M264" s="213" t="s">
        <v>19</v>
      </c>
      <c r="N264" s="214" t="s">
        <v>43</v>
      </c>
      <c r="O264" s="85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7" t="s">
        <v>150</v>
      </c>
      <c r="AT264" s="217" t="s">
        <v>145</v>
      </c>
      <c r="AU264" s="217" t="s">
        <v>82</v>
      </c>
      <c r="AY264" s="18" t="s">
        <v>143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80</v>
      </c>
      <c r="BK264" s="218">
        <f>ROUND(I264*H264,2)</f>
        <v>0</v>
      </c>
      <c r="BL264" s="18" t="s">
        <v>150</v>
      </c>
      <c r="BM264" s="217" t="s">
        <v>735</v>
      </c>
    </row>
    <row r="265" s="2" customFormat="1">
      <c r="A265" s="39"/>
      <c r="B265" s="40"/>
      <c r="C265" s="41"/>
      <c r="D265" s="219" t="s">
        <v>152</v>
      </c>
      <c r="E265" s="41"/>
      <c r="F265" s="220" t="s">
        <v>736</v>
      </c>
      <c r="G265" s="41"/>
      <c r="H265" s="41"/>
      <c r="I265" s="221"/>
      <c r="J265" s="41"/>
      <c r="K265" s="41"/>
      <c r="L265" s="45"/>
      <c r="M265" s="222"/>
      <c r="N265" s="22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152</v>
      </c>
      <c r="AU265" s="18" t="s">
        <v>82</v>
      </c>
    </row>
    <row r="266" s="2" customFormat="1" ht="16.5" customHeight="1">
      <c r="A266" s="39"/>
      <c r="B266" s="40"/>
      <c r="C266" s="257" t="s">
        <v>737</v>
      </c>
      <c r="D266" s="257" t="s">
        <v>236</v>
      </c>
      <c r="E266" s="258" t="s">
        <v>738</v>
      </c>
      <c r="F266" s="259" t="s">
        <v>739</v>
      </c>
      <c r="G266" s="260" t="s">
        <v>306</v>
      </c>
      <c r="H266" s="261">
        <v>2</v>
      </c>
      <c r="I266" s="262"/>
      <c r="J266" s="263">
        <f>ROUND(I266*H266,2)</f>
        <v>0</v>
      </c>
      <c r="K266" s="259" t="s">
        <v>149</v>
      </c>
      <c r="L266" s="264"/>
      <c r="M266" s="265" t="s">
        <v>19</v>
      </c>
      <c r="N266" s="266" t="s">
        <v>43</v>
      </c>
      <c r="O266" s="85"/>
      <c r="P266" s="215">
        <f>O266*H266</f>
        <v>0</v>
      </c>
      <c r="Q266" s="215">
        <v>0.00072000000000000005</v>
      </c>
      <c r="R266" s="215">
        <f>Q266*H266</f>
        <v>0.0014400000000000001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193</v>
      </c>
      <c r="AT266" s="217" t="s">
        <v>236</v>
      </c>
      <c r="AU266" s="217" t="s">
        <v>82</v>
      </c>
      <c r="AY266" s="18" t="s">
        <v>143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80</v>
      </c>
      <c r="BK266" s="218">
        <f>ROUND(I266*H266,2)</f>
        <v>0</v>
      </c>
      <c r="BL266" s="18" t="s">
        <v>150</v>
      </c>
      <c r="BM266" s="217" t="s">
        <v>740</v>
      </c>
    </row>
    <row r="267" s="2" customFormat="1" ht="16.5" customHeight="1">
      <c r="A267" s="39"/>
      <c r="B267" s="40"/>
      <c r="C267" s="206" t="s">
        <v>741</v>
      </c>
      <c r="D267" s="206" t="s">
        <v>145</v>
      </c>
      <c r="E267" s="207" t="s">
        <v>742</v>
      </c>
      <c r="F267" s="208" t="s">
        <v>743</v>
      </c>
      <c r="G267" s="209" t="s">
        <v>306</v>
      </c>
      <c r="H267" s="210">
        <v>1</v>
      </c>
      <c r="I267" s="211"/>
      <c r="J267" s="212">
        <f>ROUND(I267*H267,2)</f>
        <v>0</v>
      </c>
      <c r="K267" s="208" t="s">
        <v>149</v>
      </c>
      <c r="L267" s="45"/>
      <c r="M267" s="213" t="s">
        <v>19</v>
      </c>
      <c r="N267" s="214" t="s">
        <v>43</v>
      </c>
      <c r="O267" s="85"/>
      <c r="P267" s="215">
        <f>O267*H267</f>
        <v>0</v>
      </c>
      <c r="Q267" s="215">
        <v>0.00181</v>
      </c>
      <c r="R267" s="215">
        <f>Q267*H267</f>
        <v>0.00181</v>
      </c>
      <c r="S267" s="215">
        <v>0</v>
      </c>
      <c r="T267" s="21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7" t="s">
        <v>150</v>
      </c>
      <c r="AT267" s="217" t="s">
        <v>145</v>
      </c>
      <c r="AU267" s="217" t="s">
        <v>82</v>
      </c>
      <c r="AY267" s="18" t="s">
        <v>143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80</v>
      </c>
      <c r="BK267" s="218">
        <f>ROUND(I267*H267,2)</f>
        <v>0</v>
      </c>
      <c r="BL267" s="18" t="s">
        <v>150</v>
      </c>
      <c r="BM267" s="217" t="s">
        <v>744</v>
      </c>
    </row>
    <row r="268" s="2" customFormat="1">
      <c r="A268" s="39"/>
      <c r="B268" s="40"/>
      <c r="C268" s="41"/>
      <c r="D268" s="219" t="s">
        <v>152</v>
      </c>
      <c r="E268" s="41"/>
      <c r="F268" s="220" t="s">
        <v>745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152</v>
      </c>
      <c r="AU268" s="18" t="s">
        <v>82</v>
      </c>
    </row>
    <row r="269" s="2" customFormat="1" ht="16.5" customHeight="1">
      <c r="A269" s="39"/>
      <c r="B269" s="40"/>
      <c r="C269" s="257" t="s">
        <v>746</v>
      </c>
      <c r="D269" s="257" t="s">
        <v>236</v>
      </c>
      <c r="E269" s="258" t="s">
        <v>747</v>
      </c>
      <c r="F269" s="259" t="s">
        <v>748</v>
      </c>
      <c r="G269" s="260" t="s">
        <v>306</v>
      </c>
      <c r="H269" s="261">
        <v>1</v>
      </c>
      <c r="I269" s="262"/>
      <c r="J269" s="263">
        <f>ROUND(I269*H269,2)</f>
        <v>0</v>
      </c>
      <c r="K269" s="259" t="s">
        <v>19</v>
      </c>
      <c r="L269" s="264"/>
      <c r="M269" s="265" t="s">
        <v>19</v>
      </c>
      <c r="N269" s="266" t="s">
        <v>43</v>
      </c>
      <c r="O269" s="85"/>
      <c r="P269" s="215">
        <f>O269*H269</f>
        <v>0</v>
      </c>
      <c r="Q269" s="215">
        <v>0.00029999999999999997</v>
      </c>
      <c r="R269" s="215">
        <f>Q269*H269</f>
        <v>0.00029999999999999997</v>
      </c>
      <c r="S269" s="215">
        <v>0</v>
      </c>
      <c r="T269" s="21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7" t="s">
        <v>193</v>
      </c>
      <c r="AT269" s="217" t="s">
        <v>236</v>
      </c>
      <c r="AU269" s="217" t="s">
        <v>82</v>
      </c>
      <c r="AY269" s="18" t="s">
        <v>143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80</v>
      </c>
      <c r="BK269" s="218">
        <f>ROUND(I269*H269,2)</f>
        <v>0</v>
      </c>
      <c r="BL269" s="18" t="s">
        <v>150</v>
      </c>
      <c r="BM269" s="217" t="s">
        <v>749</v>
      </c>
    </row>
    <row r="270" s="2" customFormat="1" ht="16.5" customHeight="1">
      <c r="A270" s="39"/>
      <c r="B270" s="40"/>
      <c r="C270" s="206" t="s">
        <v>750</v>
      </c>
      <c r="D270" s="206" t="s">
        <v>145</v>
      </c>
      <c r="E270" s="207" t="s">
        <v>751</v>
      </c>
      <c r="F270" s="208" t="s">
        <v>752</v>
      </c>
      <c r="G270" s="209" t="s">
        <v>306</v>
      </c>
      <c r="H270" s="210">
        <v>1</v>
      </c>
      <c r="I270" s="211"/>
      <c r="J270" s="212">
        <f>ROUND(I270*H270,2)</f>
        <v>0</v>
      </c>
      <c r="K270" s="208" t="s">
        <v>19</v>
      </c>
      <c r="L270" s="45"/>
      <c r="M270" s="213" t="s">
        <v>19</v>
      </c>
      <c r="N270" s="214" t="s">
        <v>43</v>
      </c>
      <c r="O270" s="85"/>
      <c r="P270" s="215">
        <f>O270*H270</f>
        <v>0</v>
      </c>
      <c r="Q270" s="215">
        <v>0.00068999999999999997</v>
      </c>
      <c r="R270" s="215">
        <f>Q270*H270</f>
        <v>0.00068999999999999997</v>
      </c>
      <c r="S270" s="215">
        <v>0</v>
      </c>
      <c r="T270" s="21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7" t="s">
        <v>150</v>
      </c>
      <c r="AT270" s="217" t="s">
        <v>145</v>
      </c>
      <c r="AU270" s="217" t="s">
        <v>82</v>
      </c>
      <c r="AY270" s="18" t="s">
        <v>143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8" t="s">
        <v>80</v>
      </c>
      <c r="BK270" s="218">
        <f>ROUND(I270*H270,2)</f>
        <v>0</v>
      </c>
      <c r="BL270" s="18" t="s">
        <v>150</v>
      </c>
      <c r="BM270" s="217" t="s">
        <v>753</v>
      </c>
    </row>
    <row r="271" s="2" customFormat="1" ht="16.5" customHeight="1">
      <c r="A271" s="39"/>
      <c r="B271" s="40"/>
      <c r="C271" s="257" t="s">
        <v>754</v>
      </c>
      <c r="D271" s="257" t="s">
        <v>236</v>
      </c>
      <c r="E271" s="258" t="s">
        <v>755</v>
      </c>
      <c r="F271" s="259" t="s">
        <v>756</v>
      </c>
      <c r="G271" s="260" t="s">
        <v>306</v>
      </c>
      <c r="H271" s="261">
        <v>1</v>
      </c>
      <c r="I271" s="262"/>
      <c r="J271" s="263">
        <f>ROUND(I271*H271,2)</f>
        <v>0</v>
      </c>
      <c r="K271" s="259" t="s">
        <v>19</v>
      </c>
      <c r="L271" s="264"/>
      <c r="M271" s="265" t="s">
        <v>19</v>
      </c>
      <c r="N271" s="266" t="s">
        <v>43</v>
      </c>
      <c r="O271" s="85"/>
      <c r="P271" s="215">
        <f>O271*H271</f>
        <v>0</v>
      </c>
      <c r="Q271" s="215">
        <v>0.012</v>
      </c>
      <c r="R271" s="215">
        <f>Q271*H271</f>
        <v>0.012</v>
      </c>
      <c r="S271" s="215">
        <v>0</v>
      </c>
      <c r="T271" s="21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7" t="s">
        <v>193</v>
      </c>
      <c r="AT271" s="217" t="s">
        <v>236</v>
      </c>
      <c r="AU271" s="217" t="s">
        <v>82</v>
      </c>
      <c r="AY271" s="18" t="s">
        <v>143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80</v>
      </c>
      <c r="BK271" s="218">
        <f>ROUND(I271*H271,2)</f>
        <v>0</v>
      </c>
      <c r="BL271" s="18" t="s">
        <v>150</v>
      </c>
      <c r="BM271" s="217" t="s">
        <v>757</v>
      </c>
    </row>
    <row r="272" s="2" customFormat="1" ht="24.15" customHeight="1">
      <c r="A272" s="39"/>
      <c r="B272" s="40"/>
      <c r="C272" s="206" t="s">
        <v>758</v>
      </c>
      <c r="D272" s="206" t="s">
        <v>145</v>
      </c>
      <c r="E272" s="207" t="s">
        <v>341</v>
      </c>
      <c r="F272" s="208" t="s">
        <v>342</v>
      </c>
      <c r="G272" s="209" t="s">
        <v>306</v>
      </c>
      <c r="H272" s="210">
        <v>1</v>
      </c>
      <c r="I272" s="211"/>
      <c r="J272" s="212">
        <f>ROUND(I272*H272,2)</f>
        <v>0</v>
      </c>
      <c r="K272" s="208" t="s">
        <v>149</v>
      </c>
      <c r="L272" s="45"/>
      <c r="M272" s="213" t="s">
        <v>19</v>
      </c>
      <c r="N272" s="214" t="s">
        <v>43</v>
      </c>
      <c r="O272" s="85"/>
      <c r="P272" s="215">
        <f>O272*H272</f>
        <v>0</v>
      </c>
      <c r="Q272" s="215">
        <v>0.0016199999999999999</v>
      </c>
      <c r="R272" s="215">
        <f>Q272*H272</f>
        <v>0.0016199999999999999</v>
      </c>
      <c r="S272" s="215">
        <v>0</v>
      </c>
      <c r="T272" s="21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7" t="s">
        <v>150</v>
      </c>
      <c r="AT272" s="217" t="s">
        <v>145</v>
      </c>
      <c r="AU272" s="217" t="s">
        <v>82</v>
      </c>
      <c r="AY272" s="18" t="s">
        <v>143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80</v>
      </c>
      <c r="BK272" s="218">
        <f>ROUND(I272*H272,2)</f>
        <v>0</v>
      </c>
      <c r="BL272" s="18" t="s">
        <v>150</v>
      </c>
      <c r="BM272" s="217" t="s">
        <v>759</v>
      </c>
    </row>
    <row r="273" s="2" customFormat="1">
      <c r="A273" s="39"/>
      <c r="B273" s="40"/>
      <c r="C273" s="41"/>
      <c r="D273" s="219" t="s">
        <v>152</v>
      </c>
      <c r="E273" s="41"/>
      <c r="F273" s="220" t="s">
        <v>344</v>
      </c>
      <c r="G273" s="41"/>
      <c r="H273" s="41"/>
      <c r="I273" s="221"/>
      <c r="J273" s="41"/>
      <c r="K273" s="41"/>
      <c r="L273" s="45"/>
      <c r="M273" s="222"/>
      <c r="N273" s="22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152</v>
      </c>
      <c r="AU273" s="18" t="s">
        <v>82</v>
      </c>
    </row>
    <row r="274" s="2" customFormat="1" ht="16.5" customHeight="1">
      <c r="A274" s="39"/>
      <c r="B274" s="40"/>
      <c r="C274" s="257" t="s">
        <v>760</v>
      </c>
      <c r="D274" s="257" t="s">
        <v>236</v>
      </c>
      <c r="E274" s="258" t="s">
        <v>346</v>
      </c>
      <c r="F274" s="259" t="s">
        <v>347</v>
      </c>
      <c r="G274" s="260" t="s">
        <v>306</v>
      </c>
      <c r="H274" s="261">
        <v>1</v>
      </c>
      <c r="I274" s="262"/>
      <c r="J274" s="263">
        <f>ROUND(I274*H274,2)</f>
        <v>0</v>
      </c>
      <c r="K274" s="259" t="s">
        <v>149</v>
      </c>
      <c r="L274" s="264"/>
      <c r="M274" s="265" t="s">
        <v>19</v>
      </c>
      <c r="N274" s="266" t="s">
        <v>43</v>
      </c>
      <c r="O274" s="85"/>
      <c r="P274" s="215">
        <f>O274*H274</f>
        <v>0</v>
      </c>
      <c r="Q274" s="215">
        <v>0.017999999999999999</v>
      </c>
      <c r="R274" s="215">
        <f>Q274*H274</f>
        <v>0.017999999999999999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193</v>
      </c>
      <c r="AT274" s="217" t="s">
        <v>236</v>
      </c>
      <c r="AU274" s="217" t="s">
        <v>82</v>
      </c>
      <c r="AY274" s="18" t="s">
        <v>143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80</v>
      </c>
      <c r="BK274" s="218">
        <f>ROUND(I274*H274,2)</f>
        <v>0</v>
      </c>
      <c r="BL274" s="18" t="s">
        <v>150</v>
      </c>
      <c r="BM274" s="217" t="s">
        <v>761</v>
      </c>
    </row>
    <row r="275" s="2" customFormat="1" ht="16.5" customHeight="1">
      <c r="A275" s="39"/>
      <c r="B275" s="40"/>
      <c r="C275" s="257" t="s">
        <v>762</v>
      </c>
      <c r="D275" s="257" t="s">
        <v>236</v>
      </c>
      <c r="E275" s="258" t="s">
        <v>350</v>
      </c>
      <c r="F275" s="259" t="s">
        <v>351</v>
      </c>
      <c r="G275" s="260" t="s">
        <v>306</v>
      </c>
      <c r="H275" s="261">
        <v>1</v>
      </c>
      <c r="I275" s="262"/>
      <c r="J275" s="263">
        <f>ROUND(I275*H275,2)</f>
        <v>0</v>
      </c>
      <c r="K275" s="259" t="s">
        <v>149</v>
      </c>
      <c r="L275" s="264"/>
      <c r="M275" s="265" t="s">
        <v>19</v>
      </c>
      <c r="N275" s="266" t="s">
        <v>43</v>
      </c>
      <c r="O275" s="85"/>
      <c r="P275" s="215">
        <f>O275*H275</f>
        <v>0</v>
      </c>
      <c r="Q275" s="215">
        <v>0.0035000000000000001</v>
      </c>
      <c r="R275" s="215">
        <f>Q275*H275</f>
        <v>0.0035000000000000001</v>
      </c>
      <c r="S275" s="215">
        <v>0</v>
      </c>
      <c r="T275" s="21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7" t="s">
        <v>193</v>
      </c>
      <c r="AT275" s="217" t="s">
        <v>236</v>
      </c>
      <c r="AU275" s="217" t="s">
        <v>82</v>
      </c>
      <c r="AY275" s="18" t="s">
        <v>143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8" t="s">
        <v>80</v>
      </c>
      <c r="BK275" s="218">
        <f>ROUND(I275*H275,2)</f>
        <v>0</v>
      </c>
      <c r="BL275" s="18" t="s">
        <v>150</v>
      </c>
      <c r="BM275" s="217" t="s">
        <v>763</v>
      </c>
    </row>
    <row r="276" s="2" customFormat="1" ht="24.15" customHeight="1">
      <c r="A276" s="39"/>
      <c r="B276" s="40"/>
      <c r="C276" s="206" t="s">
        <v>764</v>
      </c>
      <c r="D276" s="206" t="s">
        <v>145</v>
      </c>
      <c r="E276" s="207" t="s">
        <v>765</v>
      </c>
      <c r="F276" s="208" t="s">
        <v>766</v>
      </c>
      <c r="G276" s="209" t="s">
        <v>306</v>
      </c>
      <c r="H276" s="210">
        <v>2</v>
      </c>
      <c r="I276" s="211"/>
      <c r="J276" s="212">
        <f>ROUND(I276*H276,2)</f>
        <v>0</v>
      </c>
      <c r="K276" s="208" t="s">
        <v>149</v>
      </c>
      <c r="L276" s="45"/>
      <c r="M276" s="213" t="s">
        <v>19</v>
      </c>
      <c r="N276" s="214" t="s">
        <v>43</v>
      </c>
      <c r="O276" s="85"/>
      <c r="P276" s="215">
        <f>O276*H276</f>
        <v>0</v>
      </c>
      <c r="Q276" s="215">
        <v>0.0016199999999999999</v>
      </c>
      <c r="R276" s="215">
        <f>Q276*H276</f>
        <v>0.0032399999999999998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150</v>
      </c>
      <c r="AT276" s="217" t="s">
        <v>145</v>
      </c>
      <c r="AU276" s="217" t="s">
        <v>82</v>
      </c>
      <c r="AY276" s="18" t="s">
        <v>143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80</v>
      </c>
      <c r="BK276" s="218">
        <f>ROUND(I276*H276,2)</f>
        <v>0</v>
      </c>
      <c r="BL276" s="18" t="s">
        <v>150</v>
      </c>
      <c r="BM276" s="217" t="s">
        <v>767</v>
      </c>
    </row>
    <row r="277" s="2" customFormat="1">
      <c r="A277" s="39"/>
      <c r="B277" s="40"/>
      <c r="C277" s="41"/>
      <c r="D277" s="219" t="s">
        <v>152</v>
      </c>
      <c r="E277" s="41"/>
      <c r="F277" s="220" t="s">
        <v>768</v>
      </c>
      <c r="G277" s="41"/>
      <c r="H277" s="41"/>
      <c r="I277" s="221"/>
      <c r="J277" s="41"/>
      <c r="K277" s="41"/>
      <c r="L277" s="45"/>
      <c r="M277" s="222"/>
      <c r="N277" s="22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82</v>
      </c>
    </row>
    <row r="278" s="2" customFormat="1" ht="16.5" customHeight="1">
      <c r="A278" s="39"/>
      <c r="B278" s="40"/>
      <c r="C278" s="257" t="s">
        <v>769</v>
      </c>
      <c r="D278" s="257" t="s">
        <v>236</v>
      </c>
      <c r="E278" s="258" t="s">
        <v>346</v>
      </c>
      <c r="F278" s="259" t="s">
        <v>347</v>
      </c>
      <c r="G278" s="260" t="s">
        <v>306</v>
      </c>
      <c r="H278" s="261">
        <v>2</v>
      </c>
      <c r="I278" s="262"/>
      <c r="J278" s="263">
        <f>ROUND(I278*H278,2)</f>
        <v>0</v>
      </c>
      <c r="K278" s="259" t="s">
        <v>149</v>
      </c>
      <c r="L278" s="264"/>
      <c r="M278" s="265" t="s">
        <v>19</v>
      </c>
      <c r="N278" s="266" t="s">
        <v>43</v>
      </c>
      <c r="O278" s="85"/>
      <c r="P278" s="215">
        <f>O278*H278</f>
        <v>0</v>
      </c>
      <c r="Q278" s="215">
        <v>0.017999999999999999</v>
      </c>
      <c r="R278" s="215">
        <f>Q278*H278</f>
        <v>0.035999999999999997</v>
      </c>
      <c r="S278" s="215">
        <v>0</v>
      </c>
      <c r="T278" s="21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193</v>
      </c>
      <c r="AT278" s="217" t="s">
        <v>236</v>
      </c>
      <c r="AU278" s="217" t="s">
        <v>82</v>
      </c>
      <c r="AY278" s="18" t="s">
        <v>143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80</v>
      </c>
      <c r="BK278" s="218">
        <f>ROUND(I278*H278,2)</f>
        <v>0</v>
      </c>
      <c r="BL278" s="18" t="s">
        <v>150</v>
      </c>
      <c r="BM278" s="217" t="s">
        <v>770</v>
      </c>
    </row>
    <row r="279" s="2" customFormat="1" ht="16.5" customHeight="1">
      <c r="A279" s="39"/>
      <c r="B279" s="40"/>
      <c r="C279" s="257" t="s">
        <v>771</v>
      </c>
      <c r="D279" s="257" t="s">
        <v>236</v>
      </c>
      <c r="E279" s="258" t="s">
        <v>772</v>
      </c>
      <c r="F279" s="259" t="s">
        <v>773</v>
      </c>
      <c r="G279" s="260" t="s">
        <v>306</v>
      </c>
      <c r="H279" s="261">
        <v>2</v>
      </c>
      <c r="I279" s="262"/>
      <c r="J279" s="263">
        <f>ROUND(I279*H279,2)</f>
        <v>0</v>
      </c>
      <c r="K279" s="259" t="s">
        <v>149</v>
      </c>
      <c r="L279" s="264"/>
      <c r="M279" s="265" t="s">
        <v>19</v>
      </c>
      <c r="N279" s="266" t="s">
        <v>43</v>
      </c>
      <c r="O279" s="85"/>
      <c r="P279" s="215">
        <f>O279*H279</f>
        <v>0</v>
      </c>
      <c r="Q279" s="215">
        <v>0.0015</v>
      </c>
      <c r="R279" s="215">
        <f>Q279*H279</f>
        <v>0.0030000000000000001</v>
      </c>
      <c r="S279" s="215">
        <v>0</v>
      </c>
      <c r="T279" s="21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7" t="s">
        <v>193</v>
      </c>
      <c r="AT279" s="217" t="s">
        <v>236</v>
      </c>
      <c r="AU279" s="217" t="s">
        <v>82</v>
      </c>
      <c r="AY279" s="18" t="s">
        <v>143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8" t="s">
        <v>80</v>
      </c>
      <c r="BK279" s="218">
        <f>ROUND(I279*H279,2)</f>
        <v>0</v>
      </c>
      <c r="BL279" s="18" t="s">
        <v>150</v>
      </c>
      <c r="BM279" s="217" t="s">
        <v>774</v>
      </c>
    </row>
    <row r="280" s="2" customFormat="1" ht="24.15" customHeight="1">
      <c r="A280" s="39"/>
      <c r="B280" s="40"/>
      <c r="C280" s="206" t="s">
        <v>775</v>
      </c>
      <c r="D280" s="206" t="s">
        <v>145</v>
      </c>
      <c r="E280" s="207" t="s">
        <v>776</v>
      </c>
      <c r="F280" s="208" t="s">
        <v>777</v>
      </c>
      <c r="G280" s="209" t="s">
        <v>306</v>
      </c>
      <c r="H280" s="210">
        <v>1</v>
      </c>
      <c r="I280" s="211"/>
      <c r="J280" s="212">
        <f>ROUND(I280*H280,2)</f>
        <v>0</v>
      </c>
      <c r="K280" s="208" t="s">
        <v>149</v>
      </c>
      <c r="L280" s="45"/>
      <c r="M280" s="213" t="s">
        <v>19</v>
      </c>
      <c r="N280" s="214" t="s">
        <v>43</v>
      </c>
      <c r="O280" s="85"/>
      <c r="P280" s="215">
        <f>O280*H280</f>
        <v>0</v>
      </c>
      <c r="Q280" s="215">
        <v>0.0015900000000000001</v>
      </c>
      <c r="R280" s="215">
        <f>Q280*H280</f>
        <v>0.0015900000000000001</v>
      </c>
      <c r="S280" s="215">
        <v>0</v>
      </c>
      <c r="T280" s="21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7" t="s">
        <v>150</v>
      </c>
      <c r="AT280" s="217" t="s">
        <v>145</v>
      </c>
      <c r="AU280" s="217" t="s">
        <v>82</v>
      </c>
      <c r="AY280" s="18" t="s">
        <v>143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80</v>
      </c>
      <c r="BK280" s="218">
        <f>ROUND(I280*H280,2)</f>
        <v>0</v>
      </c>
      <c r="BL280" s="18" t="s">
        <v>150</v>
      </c>
      <c r="BM280" s="217" t="s">
        <v>778</v>
      </c>
    </row>
    <row r="281" s="2" customFormat="1">
      <c r="A281" s="39"/>
      <c r="B281" s="40"/>
      <c r="C281" s="41"/>
      <c r="D281" s="219" t="s">
        <v>152</v>
      </c>
      <c r="E281" s="41"/>
      <c r="F281" s="220" t="s">
        <v>779</v>
      </c>
      <c r="G281" s="41"/>
      <c r="H281" s="41"/>
      <c r="I281" s="221"/>
      <c r="J281" s="41"/>
      <c r="K281" s="41"/>
      <c r="L281" s="45"/>
      <c r="M281" s="222"/>
      <c r="N281" s="223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152</v>
      </c>
      <c r="AU281" s="18" t="s">
        <v>82</v>
      </c>
    </row>
    <row r="282" s="2" customFormat="1" ht="16.5" customHeight="1">
      <c r="A282" s="39"/>
      <c r="B282" s="40"/>
      <c r="C282" s="257" t="s">
        <v>780</v>
      </c>
      <c r="D282" s="257" t="s">
        <v>236</v>
      </c>
      <c r="E282" s="258" t="s">
        <v>781</v>
      </c>
      <c r="F282" s="259" t="s">
        <v>782</v>
      </c>
      <c r="G282" s="260" t="s">
        <v>306</v>
      </c>
      <c r="H282" s="261">
        <v>1</v>
      </c>
      <c r="I282" s="262"/>
      <c r="J282" s="263">
        <f>ROUND(I282*H282,2)</f>
        <v>0</v>
      </c>
      <c r="K282" s="259" t="s">
        <v>149</v>
      </c>
      <c r="L282" s="264"/>
      <c r="M282" s="265" t="s">
        <v>19</v>
      </c>
      <c r="N282" s="266" t="s">
        <v>43</v>
      </c>
      <c r="O282" s="85"/>
      <c r="P282" s="215">
        <f>O282*H282</f>
        <v>0</v>
      </c>
      <c r="Q282" s="215">
        <v>0.0063</v>
      </c>
      <c r="R282" s="215">
        <f>Q282*H282</f>
        <v>0.0063</v>
      </c>
      <c r="S282" s="215">
        <v>0</v>
      </c>
      <c r="T282" s="21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7" t="s">
        <v>193</v>
      </c>
      <c r="AT282" s="217" t="s">
        <v>236</v>
      </c>
      <c r="AU282" s="217" t="s">
        <v>82</v>
      </c>
      <c r="AY282" s="18" t="s">
        <v>143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8" t="s">
        <v>80</v>
      </c>
      <c r="BK282" s="218">
        <f>ROUND(I282*H282,2)</f>
        <v>0</v>
      </c>
      <c r="BL282" s="18" t="s">
        <v>150</v>
      </c>
      <c r="BM282" s="217" t="s">
        <v>783</v>
      </c>
    </row>
    <row r="283" s="2" customFormat="1" ht="16.5" customHeight="1">
      <c r="A283" s="39"/>
      <c r="B283" s="40"/>
      <c r="C283" s="206" t="s">
        <v>784</v>
      </c>
      <c r="D283" s="206" t="s">
        <v>145</v>
      </c>
      <c r="E283" s="207" t="s">
        <v>785</v>
      </c>
      <c r="F283" s="208" t="s">
        <v>786</v>
      </c>
      <c r="G283" s="209" t="s">
        <v>306</v>
      </c>
      <c r="H283" s="210">
        <v>1</v>
      </c>
      <c r="I283" s="211"/>
      <c r="J283" s="212">
        <f>ROUND(I283*H283,2)</f>
        <v>0</v>
      </c>
      <c r="K283" s="208" t="s">
        <v>149</v>
      </c>
      <c r="L283" s="45"/>
      <c r="M283" s="213" t="s">
        <v>19</v>
      </c>
      <c r="N283" s="214" t="s">
        <v>43</v>
      </c>
      <c r="O283" s="85"/>
      <c r="P283" s="215">
        <f>O283*H283</f>
        <v>0</v>
      </c>
      <c r="Q283" s="215">
        <v>0.00087000000000000001</v>
      </c>
      <c r="R283" s="215">
        <f>Q283*H283</f>
        <v>0.00087000000000000001</v>
      </c>
      <c r="S283" s="215">
        <v>0</v>
      </c>
      <c r="T283" s="21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7" t="s">
        <v>150</v>
      </c>
      <c r="AT283" s="217" t="s">
        <v>145</v>
      </c>
      <c r="AU283" s="217" t="s">
        <v>82</v>
      </c>
      <c r="AY283" s="18" t="s">
        <v>143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80</v>
      </c>
      <c r="BK283" s="218">
        <f>ROUND(I283*H283,2)</f>
        <v>0</v>
      </c>
      <c r="BL283" s="18" t="s">
        <v>150</v>
      </c>
      <c r="BM283" s="217" t="s">
        <v>787</v>
      </c>
    </row>
    <row r="284" s="2" customFormat="1">
      <c r="A284" s="39"/>
      <c r="B284" s="40"/>
      <c r="C284" s="41"/>
      <c r="D284" s="219" t="s">
        <v>152</v>
      </c>
      <c r="E284" s="41"/>
      <c r="F284" s="220" t="s">
        <v>788</v>
      </c>
      <c r="G284" s="41"/>
      <c r="H284" s="41"/>
      <c r="I284" s="221"/>
      <c r="J284" s="41"/>
      <c r="K284" s="41"/>
      <c r="L284" s="45"/>
      <c r="M284" s="222"/>
      <c r="N284" s="22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152</v>
      </c>
      <c r="AU284" s="18" t="s">
        <v>82</v>
      </c>
    </row>
    <row r="285" s="2" customFormat="1" ht="16.5" customHeight="1">
      <c r="A285" s="39"/>
      <c r="B285" s="40"/>
      <c r="C285" s="257" t="s">
        <v>789</v>
      </c>
      <c r="D285" s="257" t="s">
        <v>236</v>
      </c>
      <c r="E285" s="258" t="s">
        <v>790</v>
      </c>
      <c r="F285" s="259" t="s">
        <v>791</v>
      </c>
      <c r="G285" s="260" t="s">
        <v>306</v>
      </c>
      <c r="H285" s="261">
        <v>1</v>
      </c>
      <c r="I285" s="262"/>
      <c r="J285" s="263">
        <f>ROUND(I285*H285,2)</f>
        <v>0</v>
      </c>
      <c r="K285" s="259" t="s">
        <v>149</v>
      </c>
      <c r="L285" s="264"/>
      <c r="M285" s="265" t="s">
        <v>19</v>
      </c>
      <c r="N285" s="266" t="s">
        <v>43</v>
      </c>
      <c r="O285" s="85"/>
      <c r="P285" s="215">
        <f>O285*H285</f>
        <v>0</v>
      </c>
      <c r="Q285" s="215">
        <v>0.0195</v>
      </c>
      <c r="R285" s="215">
        <f>Q285*H285</f>
        <v>0.0195</v>
      </c>
      <c r="S285" s="215">
        <v>0</v>
      </c>
      <c r="T285" s="21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7" t="s">
        <v>193</v>
      </c>
      <c r="AT285" s="217" t="s">
        <v>236</v>
      </c>
      <c r="AU285" s="217" t="s">
        <v>82</v>
      </c>
      <c r="AY285" s="18" t="s">
        <v>143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80</v>
      </c>
      <c r="BK285" s="218">
        <f>ROUND(I285*H285,2)</f>
        <v>0</v>
      </c>
      <c r="BL285" s="18" t="s">
        <v>150</v>
      </c>
      <c r="BM285" s="217" t="s">
        <v>792</v>
      </c>
    </row>
    <row r="286" s="2" customFormat="1" ht="16.5" customHeight="1">
      <c r="A286" s="39"/>
      <c r="B286" s="40"/>
      <c r="C286" s="206" t="s">
        <v>793</v>
      </c>
      <c r="D286" s="206" t="s">
        <v>145</v>
      </c>
      <c r="E286" s="207" t="s">
        <v>368</v>
      </c>
      <c r="F286" s="208" t="s">
        <v>369</v>
      </c>
      <c r="G286" s="209" t="s">
        <v>95</v>
      </c>
      <c r="H286" s="210">
        <v>28.800000000000001</v>
      </c>
      <c r="I286" s="211"/>
      <c r="J286" s="212">
        <f>ROUND(I286*H286,2)</f>
        <v>0</v>
      </c>
      <c r="K286" s="208" t="s">
        <v>149</v>
      </c>
      <c r="L286" s="45"/>
      <c r="M286" s="213" t="s">
        <v>19</v>
      </c>
      <c r="N286" s="214" t="s">
        <v>43</v>
      </c>
      <c r="O286" s="85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7" t="s">
        <v>150</v>
      </c>
      <c r="AT286" s="217" t="s">
        <v>145</v>
      </c>
      <c r="AU286" s="217" t="s">
        <v>82</v>
      </c>
      <c r="AY286" s="18" t="s">
        <v>143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8" t="s">
        <v>80</v>
      </c>
      <c r="BK286" s="218">
        <f>ROUND(I286*H286,2)</f>
        <v>0</v>
      </c>
      <c r="BL286" s="18" t="s">
        <v>150</v>
      </c>
      <c r="BM286" s="217" t="s">
        <v>794</v>
      </c>
    </row>
    <row r="287" s="2" customFormat="1">
      <c r="A287" s="39"/>
      <c r="B287" s="40"/>
      <c r="C287" s="41"/>
      <c r="D287" s="219" t="s">
        <v>152</v>
      </c>
      <c r="E287" s="41"/>
      <c r="F287" s="220" t="s">
        <v>371</v>
      </c>
      <c r="G287" s="41"/>
      <c r="H287" s="41"/>
      <c r="I287" s="221"/>
      <c r="J287" s="41"/>
      <c r="K287" s="41"/>
      <c r="L287" s="45"/>
      <c r="M287" s="222"/>
      <c r="N287" s="223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152</v>
      </c>
      <c r="AU287" s="18" t="s">
        <v>82</v>
      </c>
    </row>
    <row r="288" s="13" customFormat="1">
      <c r="A288" s="13"/>
      <c r="B288" s="224"/>
      <c r="C288" s="225"/>
      <c r="D288" s="226" t="s">
        <v>154</v>
      </c>
      <c r="E288" s="227" t="s">
        <v>19</v>
      </c>
      <c r="F288" s="228" t="s">
        <v>508</v>
      </c>
      <c r="G288" s="225"/>
      <c r="H288" s="229">
        <v>28.800000000000001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154</v>
      </c>
      <c r="AU288" s="235" t="s">
        <v>82</v>
      </c>
      <c r="AV288" s="13" t="s">
        <v>82</v>
      </c>
      <c r="AW288" s="13" t="s">
        <v>33</v>
      </c>
      <c r="AX288" s="13" t="s">
        <v>80</v>
      </c>
      <c r="AY288" s="235" t="s">
        <v>143</v>
      </c>
    </row>
    <row r="289" s="2" customFormat="1" ht="16.5" customHeight="1">
      <c r="A289" s="39"/>
      <c r="B289" s="40"/>
      <c r="C289" s="206" t="s">
        <v>795</v>
      </c>
      <c r="D289" s="206" t="s">
        <v>145</v>
      </c>
      <c r="E289" s="207" t="s">
        <v>373</v>
      </c>
      <c r="F289" s="208" t="s">
        <v>374</v>
      </c>
      <c r="G289" s="209" t="s">
        <v>95</v>
      </c>
      <c r="H289" s="210">
        <v>28.800000000000001</v>
      </c>
      <c r="I289" s="211"/>
      <c r="J289" s="212">
        <f>ROUND(I289*H289,2)</f>
        <v>0</v>
      </c>
      <c r="K289" s="208" t="s">
        <v>149</v>
      </c>
      <c r="L289" s="45"/>
      <c r="M289" s="213" t="s">
        <v>19</v>
      </c>
      <c r="N289" s="214" t="s">
        <v>43</v>
      </c>
      <c r="O289" s="85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7" t="s">
        <v>150</v>
      </c>
      <c r="AT289" s="217" t="s">
        <v>145</v>
      </c>
      <c r="AU289" s="217" t="s">
        <v>82</v>
      </c>
      <c r="AY289" s="18" t="s">
        <v>143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8" t="s">
        <v>80</v>
      </c>
      <c r="BK289" s="218">
        <f>ROUND(I289*H289,2)</f>
        <v>0</v>
      </c>
      <c r="BL289" s="18" t="s">
        <v>150</v>
      </c>
      <c r="BM289" s="217" t="s">
        <v>796</v>
      </c>
    </row>
    <row r="290" s="2" customFormat="1">
      <c r="A290" s="39"/>
      <c r="B290" s="40"/>
      <c r="C290" s="41"/>
      <c r="D290" s="219" t="s">
        <v>152</v>
      </c>
      <c r="E290" s="41"/>
      <c r="F290" s="220" t="s">
        <v>376</v>
      </c>
      <c r="G290" s="41"/>
      <c r="H290" s="41"/>
      <c r="I290" s="221"/>
      <c r="J290" s="41"/>
      <c r="K290" s="41"/>
      <c r="L290" s="45"/>
      <c r="M290" s="222"/>
      <c r="N290" s="223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152</v>
      </c>
      <c r="AU290" s="18" t="s">
        <v>82</v>
      </c>
    </row>
    <row r="291" s="13" customFormat="1">
      <c r="A291" s="13"/>
      <c r="B291" s="224"/>
      <c r="C291" s="225"/>
      <c r="D291" s="226" t="s">
        <v>154</v>
      </c>
      <c r="E291" s="227" t="s">
        <v>19</v>
      </c>
      <c r="F291" s="228" t="s">
        <v>508</v>
      </c>
      <c r="G291" s="225"/>
      <c r="H291" s="229">
        <v>28.800000000000001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154</v>
      </c>
      <c r="AU291" s="235" t="s">
        <v>82</v>
      </c>
      <c r="AV291" s="13" t="s">
        <v>82</v>
      </c>
      <c r="AW291" s="13" t="s">
        <v>33</v>
      </c>
      <c r="AX291" s="13" t="s">
        <v>80</v>
      </c>
      <c r="AY291" s="235" t="s">
        <v>143</v>
      </c>
    </row>
    <row r="292" s="2" customFormat="1" ht="16.5" customHeight="1">
      <c r="A292" s="39"/>
      <c r="B292" s="40"/>
      <c r="C292" s="206" t="s">
        <v>797</v>
      </c>
      <c r="D292" s="206" t="s">
        <v>145</v>
      </c>
      <c r="E292" s="207" t="s">
        <v>378</v>
      </c>
      <c r="F292" s="208" t="s">
        <v>379</v>
      </c>
      <c r="G292" s="209" t="s">
        <v>306</v>
      </c>
      <c r="H292" s="210">
        <v>2</v>
      </c>
      <c r="I292" s="211"/>
      <c r="J292" s="212">
        <f>ROUND(I292*H292,2)</f>
        <v>0</v>
      </c>
      <c r="K292" s="208" t="s">
        <v>149</v>
      </c>
      <c r="L292" s="45"/>
      <c r="M292" s="213" t="s">
        <v>19</v>
      </c>
      <c r="N292" s="214" t="s">
        <v>43</v>
      </c>
      <c r="O292" s="85"/>
      <c r="P292" s="215">
        <f>O292*H292</f>
        <v>0</v>
      </c>
      <c r="Q292" s="215">
        <v>0.45937</v>
      </c>
      <c r="R292" s="215">
        <f>Q292*H292</f>
        <v>0.91874</v>
      </c>
      <c r="S292" s="215">
        <v>0</v>
      </c>
      <c r="T292" s="21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7" t="s">
        <v>150</v>
      </c>
      <c r="AT292" s="217" t="s">
        <v>145</v>
      </c>
      <c r="AU292" s="217" t="s">
        <v>82</v>
      </c>
      <c r="AY292" s="18" t="s">
        <v>143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80</v>
      </c>
      <c r="BK292" s="218">
        <f>ROUND(I292*H292,2)</f>
        <v>0</v>
      </c>
      <c r="BL292" s="18" t="s">
        <v>150</v>
      </c>
      <c r="BM292" s="217" t="s">
        <v>798</v>
      </c>
    </row>
    <row r="293" s="2" customFormat="1">
      <c r="A293" s="39"/>
      <c r="B293" s="40"/>
      <c r="C293" s="41"/>
      <c r="D293" s="219" t="s">
        <v>152</v>
      </c>
      <c r="E293" s="41"/>
      <c r="F293" s="220" t="s">
        <v>381</v>
      </c>
      <c r="G293" s="41"/>
      <c r="H293" s="41"/>
      <c r="I293" s="221"/>
      <c r="J293" s="41"/>
      <c r="K293" s="41"/>
      <c r="L293" s="45"/>
      <c r="M293" s="222"/>
      <c r="N293" s="223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152</v>
      </c>
      <c r="AU293" s="18" t="s">
        <v>82</v>
      </c>
    </row>
    <row r="294" s="2" customFormat="1" ht="16.5" customHeight="1">
      <c r="A294" s="39"/>
      <c r="B294" s="40"/>
      <c r="C294" s="206" t="s">
        <v>799</v>
      </c>
      <c r="D294" s="206" t="s">
        <v>145</v>
      </c>
      <c r="E294" s="207" t="s">
        <v>388</v>
      </c>
      <c r="F294" s="208" t="s">
        <v>389</v>
      </c>
      <c r="G294" s="209" t="s">
        <v>306</v>
      </c>
      <c r="H294" s="210">
        <v>1</v>
      </c>
      <c r="I294" s="211"/>
      <c r="J294" s="212">
        <f>ROUND(I294*H294,2)</f>
        <v>0</v>
      </c>
      <c r="K294" s="208" t="s">
        <v>149</v>
      </c>
      <c r="L294" s="45"/>
      <c r="M294" s="213" t="s">
        <v>19</v>
      </c>
      <c r="N294" s="214" t="s">
        <v>43</v>
      </c>
      <c r="O294" s="85"/>
      <c r="P294" s="215">
        <f>O294*H294</f>
        <v>0</v>
      </c>
      <c r="Q294" s="215">
        <v>0.040000000000000001</v>
      </c>
      <c r="R294" s="215">
        <f>Q294*H294</f>
        <v>0.040000000000000001</v>
      </c>
      <c r="S294" s="215">
        <v>0</v>
      </c>
      <c r="T294" s="21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7" t="s">
        <v>150</v>
      </c>
      <c r="AT294" s="217" t="s">
        <v>145</v>
      </c>
      <c r="AU294" s="217" t="s">
        <v>82</v>
      </c>
      <c r="AY294" s="18" t="s">
        <v>143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80</v>
      </c>
      <c r="BK294" s="218">
        <f>ROUND(I294*H294,2)</f>
        <v>0</v>
      </c>
      <c r="BL294" s="18" t="s">
        <v>150</v>
      </c>
      <c r="BM294" s="217" t="s">
        <v>800</v>
      </c>
    </row>
    <row r="295" s="2" customFormat="1">
      <c r="A295" s="39"/>
      <c r="B295" s="40"/>
      <c r="C295" s="41"/>
      <c r="D295" s="219" t="s">
        <v>152</v>
      </c>
      <c r="E295" s="41"/>
      <c r="F295" s="220" t="s">
        <v>391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152</v>
      </c>
      <c r="AU295" s="18" t="s">
        <v>82</v>
      </c>
    </row>
    <row r="296" s="13" customFormat="1">
      <c r="A296" s="13"/>
      <c r="B296" s="224"/>
      <c r="C296" s="225"/>
      <c r="D296" s="226" t="s">
        <v>154</v>
      </c>
      <c r="E296" s="227" t="s">
        <v>19</v>
      </c>
      <c r="F296" s="228" t="s">
        <v>392</v>
      </c>
      <c r="G296" s="225"/>
      <c r="H296" s="229">
        <v>1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154</v>
      </c>
      <c r="AU296" s="235" t="s">
        <v>82</v>
      </c>
      <c r="AV296" s="13" t="s">
        <v>82</v>
      </c>
      <c r="AW296" s="13" t="s">
        <v>33</v>
      </c>
      <c r="AX296" s="13" t="s">
        <v>80</v>
      </c>
      <c r="AY296" s="235" t="s">
        <v>143</v>
      </c>
    </row>
    <row r="297" s="2" customFormat="1" ht="16.5" customHeight="1">
      <c r="A297" s="39"/>
      <c r="B297" s="40"/>
      <c r="C297" s="257" t="s">
        <v>801</v>
      </c>
      <c r="D297" s="257" t="s">
        <v>236</v>
      </c>
      <c r="E297" s="258" t="s">
        <v>394</v>
      </c>
      <c r="F297" s="259" t="s">
        <v>395</v>
      </c>
      <c r="G297" s="260" t="s">
        <v>306</v>
      </c>
      <c r="H297" s="261">
        <v>1</v>
      </c>
      <c r="I297" s="262"/>
      <c r="J297" s="263">
        <f>ROUND(I297*H297,2)</f>
        <v>0</v>
      </c>
      <c r="K297" s="259" t="s">
        <v>149</v>
      </c>
      <c r="L297" s="264"/>
      <c r="M297" s="265" t="s">
        <v>19</v>
      </c>
      <c r="N297" s="266" t="s">
        <v>43</v>
      </c>
      <c r="O297" s="85"/>
      <c r="P297" s="215">
        <f>O297*H297</f>
        <v>0</v>
      </c>
      <c r="Q297" s="215">
        <v>0.012</v>
      </c>
      <c r="R297" s="215">
        <f>Q297*H297</f>
        <v>0.012</v>
      </c>
      <c r="S297" s="215">
        <v>0</v>
      </c>
      <c r="T297" s="21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7" t="s">
        <v>193</v>
      </c>
      <c r="AT297" s="217" t="s">
        <v>236</v>
      </c>
      <c r="AU297" s="217" t="s">
        <v>82</v>
      </c>
      <c r="AY297" s="18" t="s">
        <v>143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80</v>
      </c>
      <c r="BK297" s="218">
        <f>ROUND(I297*H297,2)</f>
        <v>0</v>
      </c>
      <c r="BL297" s="18" t="s">
        <v>150</v>
      </c>
      <c r="BM297" s="217" t="s">
        <v>802</v>
      </c>
    </row>
    <row r="298" s="2" customFormat="1" ht="16.5" customHeight="1">
      <c r="A298" s="39"/>
      <c r="B298" s="40"/>
      <c r="C298" s="257" t="s">
        <v>803</v>
      </c>
      <c r="D298" s="257" t="s">
        <v>236</v>
      </c>
      <c r="E298" s="258" t="s">
        <v>398</v>
      </c>
      <c r="F298" s="259" t="s">
        <v>399</v>
      </c>
      <c r="G298" s="260" t="s">
        <v>306</v>
      </c>
      <c r="H298" s="261">
        <v>1</v>
      </c>
      <c r="I298" s="262"/>
      <c r="J298" s="263">
        <f>ROUND(I298*H298,2)</f>
        <v>0</v>
      </c>
      <c r="K298" s="259" t="s">
        <v>149</v>
      </c>
      <c r="L298" s="264"/>
      <c r="M298" s="265" t="s">
        <v>19</v>
      </c>
      <c r="N298" s="266" t="s">
        <v>43</v>
      </c>
      <c r="O298" s="85"/>
      <c r="P298" s="215">
        <f>O298*H298</f>
        <v>0</v>
      </c>
      <c r="Q298" s="215">
        <v>0.00029999999999999997</v>
      </c>
      <c r="R298" s="215">
        <f>Q298*H298</f>
        <v>0.00029999999999999997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193</v>
      </c>
      <c r="AT298" s="217" t="s">
        <v>236</v>
      </c>
      <c r="AU298" s="217" t="s">
        <v>82</v>
      </c>
      <c r="AY298" s="18" t="s">
        <v>143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80</v>
      </c>
      <c r="BK298" s="218">
        <f>ROUND(I298*H298,2)</f>
        <v>0</v>
      </c>
      <c r="BL298" s="18" t="s">
        <v>150</v>
      </c>
      <c r="BM298" s="217" t="s">
        <v>804</v>
      </c>
    </row>
    <row r="299" s="2" customFormat="1" ht="16.5" customHeight="1">
      <c r="A299" s="39"/>
      <c r="B299" s="40"/>
      <c r="C299" s="206" t="s">
        <v>805</v>
      </c>
      <c r="D299" s="206" t="s">
        <v>145</v>
      </c>
      <c r="E299" s="207" t="s">
        <v>415</v>
      </c>
      <c r="F299" s="208" t="s">
        <v>416</v>
      </c>
      <c r="G299" s="209" t="s">
        <v>306</v>
      </c>
      <c r="H299" s="210">
        <v>1</v>
      </c>
      <c r="I299" s="211"/>
      <c r="J299" s="212">
        <f>ROUND(I299*H299,2)</f>
        <v>0</v>
      </c>
      <c r="K299" s="208" t="s">
        <v>149</v>
      </c>
      <c r="L299" s="45"/>
      <c r="M299" s="213" t="s">
        <v>19</v>
      </c>
      <c r="N299" s="214" t="s">
        <v>43</v>
      </c>
      <c r="O299" s="85"/>
      <c r="P299" s="215">
        <f>O299*H299</f>
        <v>0</v>
      </c>
      <c r="Q299" s="215">
        <v>0.00033</v>
      </c>
      <c r="R299" s="215">
        <f>Q299*H299</f>
        <v>0.00033</v>
      </c>
      <c r="S299" s="215">
        <v>0</v>
      </c>
      <c r="T299" s="21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7" t="s">
        <v>150</v>
      </c>
      <c r="AT299" s="217" t="s">
        <v>145</v>
      </c>
      <c r="AU299" s="217" t="s">
        <v>82</v>
      </c>
      <c r="AY299" s="18" t="s">
        <v>143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80</v>
      </c>
      <c r="BK299" s="218">
        <f>ROUND(I299*H299,2)</f>
        <v>0</v>
      </c>
      <c r="BL299" s="18" t="s">
        <v>150</v>
      </c>
      <c r="BM299" s="217" t="s">
        <v>806</v>
      </c>
    </row>
    <row r="300" s="2" customFormat="1">
      <c r="A300" s="39"/>
      <c r="B300" s="40"/>
      <c r="C300" s="41"/>
      <c r="D300" s="219" t="s">
        <v>152</v>
      </c>
      <c r="E300" s="41"/>
      <c r="F300" s="220" t="s">
        <v>418</v>
      </c>
      <c r="G300" s="41"/>
      <c r="H300" s="41"/>
      <c r="I300" s="221"/>
      <c r="J300" s="41"/>
      <c r="K300" s="41"/>
      <c r="L300" s="45"/>
      <c r="M300" s="222"/>
      <c r="N300" s="22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152</v>
      </c>
      <c r="AU300" s="18" t="s">
        <v>82</v>
      </c>
    </row>
    <row r="301" s="2" customFormat="1" ht="16.5" customHeight="1">
      <c r="A301" s="39"/>
      <c r="B301" s="40"/>
      <c r="C301" s="206" t="s">
        <v>807</v>
      </c>
      <c r="D301" s="206" t="s">
        <v>145</v>
      </c>
      <c r="E301" s="207" t="s">
        <v>420</v>
      </c>
      <c r="F301" s="208" t="s">
        <v>421</v>
      </c>
      <c r="G301" s="209" t="s">
        <v>95</v>
      </c>
      <c r="H301" s="210">
        <v>32</v>
      </c>
      <c r="I301" s="211"/>
      <c r="J301" s="212">
        <f>ROUND(I301*H301,2)</f>
        <v>0</v>
      </c>
      <c r="K301" s="208" t="s">
        <v>149</v>
      </c>
      <c r="L301" s="45"/>
      <c r="M301" s="213" t="s">
        <v>19</v>
      </c>
      <c r="N301" s="214" t="s">
        <v>43</v>
      </c>
      <c r="O301" s="85"/>
      <c r="P301" s="215">
        <f>O301*H301</f>
        <v>0</v>
      </c>
      <c r="Q301" s="215">
        <v>0.00019000000000000001</v>
      </c>
      <c r="R301" s="215">
        <f>Q301*H301</f>
        <v>0.0060800000000000003</v>
      </c>
      <c r="S301" s="215">
        <v>0</v>
      </c>
      <c r="T301" s="21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7" t="s">
        <v>150</v>
      </c>
      <c r="AT301" s="217" t="s">
        <v>145</v>
      </c>
      <c r="AU301" s="217" t="s">
        <v>82</v>
      </c>
      <c r="AY301" s="18" t="s">
        <v>143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80</v>
      </c>
      <c r="BK301" s="218">
        <f>ROUND(I301*H301,2)</f>
        <v>0</v>
      </c>
      <c r="BL301" s="18" t="s">
        <v>150</v>
      </c>
      <c r="BM301" s="217" t="s">
        <v>808</v>
      </c>
    </row>
    <row r="302" s="2" customFormat="1">
      <c r="A302" s="39"/>
      <c r="B302" s="40"/>
      <c r="C302" s="41"/>
      <c r="D302" s="219" t="s">
        <v>152</v>
      </c>
      <c r="E302" s="41"/>
      <c r="F302" s="220" t="s">
        <v>423</v>
      </c>
      <c r="G302" s="41"/>
      <c r="H302" s="41"/>
      <c r="I302" s="221"/>
      <c r="J302" s="41"/>
      <c r="K302" s="41"/>
      <c r="L302" s="45"/>
      <c r="M302" s="222"/>
      <c r="N302" s="223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152</v>
      </c>
      <c r="AU302" s="18" t="s">
        <v>82</v>
      </c>
    </row>
    <row r="303" s="13" customFormat="1">
      <c r="A303" s="13"/>
      <c r="B303" s="224"/>
      <c r="C303" s="225"/>
      <c r="D303" s="226" t="s">
        <v>154</v>
      </c>
      <c r="E303" s="227" t="s">
        <v>19</v>
      </c>
      <c r="F303" s="228" t="s">
        <v>809</v>
      </c>
      <c r="G303" s="225"/>
      <c r="H303" s="229">
        <v>32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154</v>
      </c>
      <c r="AU303" s="235" t="s">
        <v>82</v>
      </c>
      <c r="AV303" s="13" t="s">
        <v>82</v>
      </c>
      <c r="AW303" s="13" t="s">
        <v>33</v>
      </c>
      <c r="AX303" s="13" t="s">
        <v>80</v>
      </c>
      <c r="AY303" s="235" t="s">
        <v>143</v>
      </c>
    </row>
    <row r="304" s="2" customFormat="1" ht="16.5" customHeight="1">
      <c r="A304" s="39"/>
      <c r="B304" s="40"/>
      <c r="C304" s="206" t="s">
        <v>810</v>
      </c>
      <c r="D304" s="206" t="s">
        <v>145</v>
      </c>
      <c r="E304" s="207" t="s">
        <v>426</v>
      </c>
      <c r="F304" s="208" t="s">
        <v>427</v>
      </c>
      <c r="G304" s="209" t="s">
        <v>95</v>
      </c>
      <c r="H304" s="210">
        <v>30</v>
      </c>
      <c r="I304" s="211"/>
      <c r="J304" s="212">
        <f>ROUND(I304*H304,2)</f>
        <v>0</v>
      </c>
      <c r="K304" s="208" t="s">
        <v>149</v>
      </c>
      <c r="L304" s="45"/>
      <c r="M304" s="213" t="s">
        <v>19</v>
      </c>
      <c r="N304" s="214" t="s">
        <v>43</v>
      </c>
      <c r="O304" s="85"/>
      <c r="P304" s="215">
        <f>O304*H304</f>
        <v>0</v>
      </c>
      <c r="Q304" s="215">
        <v>6.9999999999999994E-05</v>
      </c>
      <c r="R304" s="215">
        <f>Q304*H304</f>
        <v>0.0020999999999999999</v>
      </c>
      <c r="S304" s="215">
        <v>0</v>
      </c>
      <c r="T304" s="21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7" t="s">
        <v>150</v>
      </c>
      <c r="AT304" s="217" t="s">
        <v>145</v>
      </c>
      <c r="AU304" s="217" t="s">
        <v>82</v>
      </c>
      <c r="AY304" s="18" t="s">
        <v>143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8" t="s">
        <v>80</v>
      </c>
      <c r="BK304" s="218">
        <f>ROUND(I304*H304,2)</f>
        <v>0</v>
      </c>
      <c r="BL304" s="18" t="s">
        <v>150</v>
      </c>
      <c r="BM304" s="217" t="s">
        <v>811</v>
      </c>
    </row>
    <row r="305" s="2" customFormat="1">
      <c r="A305" s="39"/>
      <c r="B305" s="40"/>
      <c r="C305" s="41"/>
      <c r="D305" s="219" t="s">
        <v>152</v>
      </c>
      <c r="E305" s="41"/>
      <c r="F305" s="220" t="s">
        <v>429</v>
      </c>
      <c r="G305" s="41"/>
      <c r="H305" s="41"/>
      <c r="I305" s="221"/>
      <c r="J305" s="41"/>
      <c r="K305" s="41"/>
      <c r="L305" s="45"/>
      <c r="M305" s="222"/>
      <c r="N305" s="22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152</v>
      </c>
      <c r="AU305" s="18" t="s">
        <v>82</v>
      </c>
    </row>
    <row r="306" s="13" customFormat="1">
      <c r="A306" s="13"/>
      <c r="B306" s="224"/>
      <c r="C306" s="225"/>
      <c r="D306" s="226" t="s">
        <v>154</v>
      </c>
      <c r="E306" s="227" t="s">
        <v>19</v>
      </c>
      <c r="F306" s="228" t="s">
        <v>812</v>
      </c>
      <c r="G306" s="225"/>
      <c r="H306" s="229">
        <v>30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154</v>
      </c>
      <c r="AU306" s="235" t="s">
        <v>82</v>
      </c>
      <c r="AV306" s="13" t="s">
        <v>82</v>
      </c>
      <c r="AW306" s="13" t="s">
        <v>33</v>
      </c>
      <c r="AX306" s="13" t="s">
        <v>80</v>
      </c>
      <c r="AY306" s="235" t="s">
        <v>143</v>
      </c>
    </row>
    <row r="307" s="12" customFormat="1" ht="22.8" customHeight="1">
      <c r="A307" s="12"/>
      <c r="B307" s="190"/>
      <c r="C307" s="191"/>
      <c r="D307" s="192" t="s">
        <v>71</v>
      </c>
      <c r="E307" s="204" t="s">
        <v>198</v>
      </c>
      <c r="F307" s="204" t="s">
        <v>431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SUM(P308:P333)</f>
        <v>0</v>
      </c>
      <c r="Q307" s="198"/>
      <c r="R307" s="199">
        <f>SUM(R308:R333)</f>
        <v>0.097886299999999996</v>
      </c>
      <c r="S307" s="198"/>
      <c r="T307" s="200">
        <f>SUM(T308:T333)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80</v>
      </c>
      <c r="AT307" s="202" t="s">
        <v>71</v>
      </c>
      <c r="AU307" s="202" t="s">
        <v>80</v>
      </c>
      <c r="AY307" s="201" t="s">
        <v>143</v>
      </c>
      <c r="BK307" s="203">
        <f>SUM(BK308:BK333)</f>
        <v>0</v>
      </c>
    </row>
    <row r="308" s="2" customFormat="1" ht="24.15" customHeight="1">
      <c r="A308" s="39"/>
      <c r="B308" s="40"/>
      <c r="C308" s="206" t="s">
        <v>813</v>
      </c>
      <c r="D308" s="206" t="s">
        <v>145</v>
      </c>
      <c r="E308" s="207" t="s">
        <v>433</v>
      </c>
      <c r="F308" s="208" t="s">
        <v>434</v>
      </c>
      <c r="G308" s="209" t="s">
        <v>95</v>
      </c>
      <c r="H308" s="210">
        <v>51.600000000000001</v>
      </c>
      <c r="I308" s="211"/>
      <c r="J308" s="212">
        <f>ROUND(I308*H308,2)</f>
        <v>0</v>
      </c>
      <c r="K308" s="208" t="s">
        <v>149</v>
      </c>
      <c r="L308" s="45"/>
      <c r="M308" s="213" t="s">
        <v>19</v>
      </c>
      <c r="N308" s="214" t="s">
        <v>43</v>
      </c>
      <c r="O308" s="85"/>
      <c r="P308" s="215">
        <f>O308*H308</f>
        <v>0</v>
      </c>
      <c r="Q308" s="215">
        <v>6.0000000000000002E-05</v>
      </c>
      <c r="R308" s="215">
        <f>Q308*H308</f>
        <v>0.0030960000000000002</v>
      </c>
      <c r="S308" s="215">
        <v>0</v>
      </c>
      <c r="T308" s="216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7" t="s">
        <v>150</v>
      </c>
      <c r="AT308" s="217" t="s">
        <v>145</v>
      </c>
      <c r="AU308" s="217" t="s">
        <v>82</v>
      </c>
      <c r="AY308" s="18" t="s">
        <v>143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8" t="s">
        <v>80</v>
      </c>
      <c r="BK308" s="218">
        <f>ROUND(I308*H308,2)</f>
        <v>0</v>
      </c>
      <c r="BL308" s="18" t="s">
        <v>150</v>
      </c>
      <c r="BM308" s="217" t="s">
        <v>814</v>
      </c>
    </row>
    <row r="309" s="2" customFormat="1">
      <c r="A309" s="39"/>
      <c r="B309" s="40"/>
      <c r="C309" s="41"/>
      <c r="D309" s="219" t="s">
        <v>152</v>
      </c>
      <c r="E309" s="41"/>
      <c r="F309" s="220" t="s">
        <v>436</v>
      </c>
      <c r="G309" s="41"/>
      <c r="H309" s="41"/>
      <c r="I309" s="221"/>
      <c r="J309" s="41"/>
      <c r="K309" s="41"/>
      <c r="L309" s="45"/>
      <c r="M309" s="222"/>
      <c r="N309" s="22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152</v>
      </c>
      <c r="AU309" s="18" t="s">
        <v>82</v>
      </c>
    </row>
    <row r="310" s="13" customFormat="1">
      <c r="A310" s="13"/>
      <c r="B310" s="224"/>
      <c r="C310" s="225"/>
      <c r="D310" s="226" t="s">
        <v>154</v>
      </c>
      <c r="E310" s="227" t="s">
        <v>19</v>
      </c>
      <c r="F310" s="228" t="s">
        <v>437</v>
      </c>
      <c r="G310" s="225"/>
      <c r="H310" s="229">
        <v>51.600000000000001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154</v>
      </c>
      <c r="AU310" s="235" t="s">
        <v>82</v>
      </c>
      <c r="AV310" s="13" t="s">
        <v>82</v>
      </c>
      <c r="AW310" s="13" t="s">
        <v>33</v>
      </c>
      <c r="AX310" s="13" t="s">
        <v>80</v>
      </c>
      <c r="AY310" s="235" t="s">
        <v>143</v>
      </c>
    </row>
    <row r="311" s="2" customFormat="1" ht="24.15" customHeight="1">
      <c r="A311" s="39"/>
      <c r="B311" s="40"/>
      <c r="C311" s="206" t="s">
        <v>815</v>
      </c>
      <c r="D311" s="206" t="s">
        <v>145</v>
      </c>
      <c r="E311" s="207" t="s">
        <v>439</v>
      </c>
      <c r="F311" s="208" t="s">
        <v>440</v>
      </c>
      <c r="G311" s="209" t="s">
        <v>95</v>
      </c>
      <c r="H311" s="210">
        <v>51.600000000000001</v>
      </c>
      <c r="I311" s="211"/>
      <c r="J311" s="212">
        <f>ROUND(I311*H311,2)</f>
        <v>0</v>
      </c>
      <c r="K311" s="208" t="s">
        <v>149</v>
      </c>
      <c r="L311" s="45"/>
      <c r="M311" s="213" t="s">
        <v>19</v>
      </c>
      <c r="N311" s="214" t="s">
        <v>43</v>
      </c>
      <c r="O311" s="85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7" t="s">
        <v>150</v>
      </c>
      <c r="AT311" s="217" t="s">
        <v>145</v>
      </c>
      <c r="AU311" s="217" t="s">
        <v>82</v>
      </c>
      <c r="AY311" s="18" t="s">
        <v>143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80</v>
      </c>
      <c r="BK311" s="218">
        <f>ROUND(I311*H311,2)</f>
        <v>0</v>
      </c>
      <c r="BL311" s="18" t="s">
        <v>150</v>
      </c>
      <c r="BM311" s="217" t="s">
        <v>816</v>
      </c>
    </row>
    <row r="312" s="2" customFormat="1">
      <c r="A312" s="39"/>
      <c r="B312" s="40"/>
      <c r="C312" s="41"/>
      <c r="D312" s="219" t="s">
        <v>152</v>
      </c>
      <c r="E312" s="41"/>
      <c r="F312" s="220" t="s">
        <v>442</v>
      </c>
      <c r="G312" s="41"/>
      <c r="H312" s="41"/>
      <c r="I312" s="221"/>
      <c r="J312" s="41"/>
      <c r="K312" s="41"/>
      <c r="L312" s="45"/>
      <c r="M312" s="222"/>
      <c r="N312" s="223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152</v>
      </c>
      <c r="AU312" s="18" t="s">
        <v>82</v>
      </c>
    </row>
    <row r="313" s="14" customFormat="1">
      <c r="A313" s="14"/>
      <c r="B313" s="236"/>
      <c r="C313" s="237"/>
      <c r="D313" s="226" t="s">
        <v>154</v>
      </c>
      <c r="E313" s="238" t="s">
        <v>19</v>
      </c>
      <c r="F313" s="239" t="s">
        <v>443</v>
      </c>
      <c r="G313" s="237"/>
      <c r="H313" s="238" t="s">
        <v>19</v>
      </c>
      <c r="I313" s="240"/>
      <c r="J313" s="237"/>
      <c r="K313" s="237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154</v>
      </c>
      <c r="AU313" s="245" t="s">
        <v>82</v>
      </c>
      <c r="AV313" s="14" t="s">
        <v>80</v>
      </c>
      <c r="AW313" s="14" t="s">
        <v>33</v>
      </c>
      <c r="AX313" s="14" t="s">
        <v>72</v>
      </c>
      <c r="AY313" s="245" t="s">
        <v>143</v>
      </c>
    </row>
    <row r="314" s="13" customFormat="1">
      <c r="A314" s="13"/>
      <c r="B314" s="224"/>
      <c r="C314" s="225"/>
      <c r="D314" s="226" t="s">
        <v>154</v>
      </c>
      <c r="E314" s="227" t="s">
        <v>19</v>
      </c>
      <c r="F314" s="228" t="s">
        <v>817</v>
      </c>
      <c r="G314" s="225"/>
      <c r="H314" s="229">
        <v>25.800000000000001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154</v>
      </c>
      <c r="AU314" s="235" t="s">
        <v>82</v>
      </c>
      <c r="AV314" s="13" t="s">
        <v>82</v>
      </c>
      <c r="AW314" s="13" t="s">
        <v>33</v>
      </c>
      <c r="AX314" s="13" t="s">
        <v>72</v>
      </c>
      <c r="AY314" s="235" t="s">
        <v>143</v>
      </c>
    </row>
    <row r="315" s="16" customFormat="1">
      <c r="A315" s="16"/>
      <c r="B315" s="267"/>
      <c r="C315" s="268"/>
      <c r="D315" s="226" t="s">
        <v>154</v>
      </c>
      <c r="E315" s="269" t="s">
        <v>93</v>
      </c>
      <c r="F315" s="270" t="s">
        <v>445</v>
      </c>
      <c r="G315" s="268"/>
      <c r="H315" s="271">
        <v>25.800000000000001</v>
      </c>
      <c r="I315" s="272"/>
      <c r="J315" s="268"/>
      <c r="K315" s="268"/>
      <c r="L315" s="273"/>
      <c r="M315" s="274"/>
      <c r="N315" s="275"/>
      <c r="O315" s="275"/>
      <c r="P315" s="275"/>
      <c r="Q315" s="275"/>
      <c r="R315" s="275"/>
      <c r="S315" s="275"/>
      <c r="T315" s="27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7" t="s">
        <v>154</v>
      </c>
      <c r="AU315" s="277" t="s">
        <v>82</v>
      </c>
      <c r="AV315" s="16" t="s">
        <v>161</v>
      </c>
      <c r="AW315" s="16" t="s">
        <v>33</v>
      </c>
      <c r="AX315" s="16" t="s">
        <v>72</v>
      </c>
      <c r="AY315" s="277" t="s">
        <v>143</v>
      </c>
    </row>
    <row r="316" s="13" customFormat="1">
      <c r="A316" s="13"/>
      <c r="B316" s="224"/>
      <c r="C316" s="225"/>
      <c r="D316" s="226" t="s">
        <v>154</v>
      </c>
      <c r="E316" s="227" t="s">
        <v>19</v>
      </c>
      <c r="F316" s="228" t="s">
        <v>437</v>
      </c>
      <c r="G316" s="225"/>
      <c r="H316" s="229">
        <v>51.600000000000001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154</v>
      </c>
      <c r="AU316" s="235" t="s">
        <v>82</v>
      </c>
      <c r="AV316" s="13" t="s">
        <v>82</v>
      </c>
      <c r="AW316" s="13" t="s">
        <v>33</v>
      </c>
      <c r="AX316" s="13" t="s">
        <v>80</v>
      </c>
      <c r="AY316" s="235" t="s">
        <v>143</v>
      </c>
    </row>
    <row r="317" s="2" customFormat="1" ht="16.5" customHeight="1">
      <c r="A317" s="39"/>
      <c r="B317" s="40"/>
      <c r="C317" s="206" t="s">
        <v>818</v>
      </c>
      <c r="D317" s="206" t="s">
        <v>145</v>
      </c>
      <c r="E317" s="207" t="s">
        <v>447</v>
      </c>
      <c r="F317" s="208" t="s">
        <v>448</v>
      </c>
      <c r="G317" s="209" t="s">
        <v>95</v>
      </c>
      <c r="H317" s="210">
        <v>51.600000000000001</v>
      </c>
      <c r="I317" s="211"/>
      <c r="J317" s="212">
        <f>ROUND(I317*H317,2)</f>
        <v>0</v>
      </c>
      <c r="K317" s="208" t="s">
        <v>149</v>
      </c>
      <c r="L317" s="45"/>
      <c r="M317" s="213" t="s">
        <v>19</v>
      </c>
      <c r="N317" s="214" t="s">
        <v>43</v>
      </c>
      <c r="O317" s="85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7" t="s">
        <v>150</v>
      </c>
      <c r="AT317" s="217" t="s">
        <v>145</v>
      </c>
      <c r="AU317" s="217" t="s">
        <v>82</v>
      </c>
      <c r="AY317" s="18" t="s">
        <v>143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8" t="s">
        <v>80</v>
      </c>
      <c r="BK317" s="218">
        <f>ROUND(I317*H317,2)</f>
        <v>0</v>
      </c>
      <c r="BL317" s="18" t="s">
        <v>150</v>
      </c>
      <c r="BM317" s="217" t="s">
        <v>819</v>
      </c>
    </row>
    <row r="318" s="2" customFormat="1">
      <c r="A318" s="39"/>
      <c r="B318" s="40"/>
      <c r="C318" s="41"/>
      <c r="D318" s="219" t="s">
        <v>152</v>
      </c>
      <c r="E318" s="41"/>
      <c r="F318" s="220" t="s">
        <v>450</v>
      </c>
      <c r="G318" s="41"/>
      <c r="H318" s="41"/>
      <c r="I318" s="221"/>
      <c r="J318" s="41"/>
      <c r="K318" s="41"/>
      <c r="L318" s="45"/>
      <c r="M318" s="222"/>
      <c r="N318" s="223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152</v>
      </c>
      <c r="AU318" s="18" t="s">
        <v>82</v>
      </c>
    </row>
    <row r="319" s="2" customFormat="1" ht="24.15" customHeight="1">
      <c r="A319" s="39"/>
      <c r="B319" s="40"/>
      <c r="C319" s="206" t="s">
        <v>820</v>
      </c>
      <c r="D319" s="206" t="s">
        <v>145</v>
      </c>
      <c r="E319" s="207" t="s">
        <v>821</v>
      </c>
      <c r="F319" s="208" t="s">
        <v>822</v>
      </c>
      <c r="G319" s="209" t="s">
        <v>97</v>
      </c>
      <c r="H319" s="210">
        <v>17.428000000000001</v>
      </c>
      <c r="I319" s="211"/>
      <c r="J319" s="212">
        <f>ROUND(I319*H319,2)</f>
        <v>0</v>
      </c>
      <c r="K319" s="208" t="s">
        <v>149</v>
      </c>
      <c r="L319" s="45"/>
      <c r="M319" s="213" t="s">
        <v>19</v>
      </c>
      <c r="N319" s="214" t="s">
        <v>43</v>
      </c>
      <c r="O319" s="85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7" t="s">
        <v>150</v>
      </c>
      <c r="AT319" s="217" t="s">
        <v>145</v>
      </c>
      <c r="AU319" s="217" t="s">
        <v>82</v>
      </c>
      <c r="AY319" s="18" t="s">
        <v>143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8" t="s">
        <v>80</v>
      </c>
      <c r="BK319" s="218">
        <f>ROUND(I319*H319,2)</f>
        <v>0</v>
      </c>
      <c r="BL319" s="18" t="s">
        <v>150</v>
      </c>
      <c r="BM319" s="217" t="s">
        <v>823</v>
      </c>
    </row>
    <row r="320" s="2" customFormat="1">
      <c r="A320" s="39"/>
      <c r="B320" s="40"/>
      <c r="C320" s="41"/>
      <c r="D320" s="219" t="s">
        <v>152</v>
      </c>
      <c r="E320" s="41"/>
      <c r="F320" s="220" t="s">
        <v>824</v>
      </c>
      <c r="G320" s="41"/>
      <c r="H320" s="41"/>
      <c r="I320" s="221"/>
      <c r="J320" s="41"/>
      <c r="K320" s="41"/>
      <c r="L320" s="45"/>
      <c r="M320" s="222"/>
      <c r="N320" s="223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152</v>
      </c>
      <c r="AU320" s="18" t="s">
        <v>82</v>
      </c>
    </row>
    <row r="321" s="13" customFormat="1">
      <c r="A321" s="13"/>
      <c r="B321" s="224"/>
      <c r="C321" s="225"/>
      <c r="D321" s="226" t="s">
        <v>154</v>
      </c>
      <c r="E321" s="227" t="s">
        <v>19</v>
      </c>
      <c r="F321" s="228" t="s">
        <v>825</v>
      </c>
      <c r="G321" s="225"/>
      <c r="H321" s="229">
        <v>17.428000000000001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154</v>
      </c>
      <c r="AU321" s="235" t="s">
        <v>82</v>
      </c>
      <c r="AV321" s="13" t="s">
        <v>82</v>
      </c>
      <c r="AW321" s="13" t="s">
        <v>33</v>
      </c>
      <c r="AX321" s="13" t="s">
        <v>80</v>
      </c>
      <c r="AY321" s="235" t="s">
        <v>143</v>
      </c>
    </row>
    <row r="322" s="2" customFormat="1" ht="24.15" customHeight="1">
      <c r="A322" s="39"/>
      <c r="B322" s="40"/>
      <c r="C322" s="206" t="s">
        <v>826</v>
      </c>
      <c r="D322" s="206" t="s">
        <v>145</v>
      </c>
      <c r="E322" s="207" t="s">
        <v>827</v>
      </c>
      <c r="F322" s="208" t="s">
        <v>828</v>
      </c>
      <c r="G322" s="209" t="s">
        <v>97</v>
      </c>
      <c r="H322" s="210">
        <v>17.428000000000001</v>
      </c>
      <c r="I322" s="211"/>
      <c r="J322" s="212">
        <f>ROUND(I322*H322,2)</f>
        <v>0</v>
      </c>
      <c r="K322" s="208" t="s">
        <v>149</v>
      </c>
      <c r="L322" s="45"/>
      <c r="M322" s="213" t="s">
        <v>19</v>
      </c>
      <c r="N322" s="214" t="s">
        <v>43</v>
      </c>
      <c r="O322" s="85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7" t="s">
        <v>150</v>
      </c>
      <c r="AT322" s="217" t="s">
        <v>145</v>
      </c>
      <c r="AU322" s="217" t="s">
        <v>82</v>
      </c>
      <c r="AY322" s="18" t="s">
        <v>143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8" t="s">
        <v>80</v>
      </c>
      <c r="BK322" s="218">
        <f>ROUND(I322*H322,2)</f>
        <v>0</v>
      </c>
      <c r="BL322" s="18" t="s">
        <v>150</v>
      </c>
      <c r="BM322" s="217" t="s">
        <v>829</v>
      </c>
    </row>
    <row r="323" s="2" customFormat="1">
      <c r="A323" s="39"/>
      <c r="B323" s="40"/>
      <c r="C323" s="41"/>
      <c r="D323" s="219" t="s">
        <v>152</v>
      </c>
      <c r="E323" s="41"/>
      <c r="F323" s="220" t="s">
        <v>830</v>
      </c>
      <c r="G323" s="41"/>
      <c r="H323" s="41"/>
      <c r="I323" s="221"/>
      <c r="J323" s="41"/>
      <c r="K323" s="41"/>
      <c r="L323" s="45"/>
      <c r="M323" s="222"/>
      <c r="N323" s="22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152</v>
      </c>
      <c r="AU323" s="18" t="s">
        <v>82</v>
      </c>
    </row>
    <row r="324" s="2" customFormat="1" ht="16.5" customHeight="1">
      <c r="A324" s="39"/>
      <c r="B324" s="40"/>
      <c r="C324" s="257" t="s">
        <v>831</v>
      </c>
      <c r="D324" s="257" t="s">
        <v>236</v>
      </c>
      <c r="E324" s="258" t="s">
        <v>619</v>
      </c>
      <c r="F324" s="259" t="s">
        <v>620</v>
      </c>
      <c r="G324" s="260" t="s">
        <v>97</v>
      </c>
      <c r="H324" s="261">
        <v>17.428000000000001</v>
      </c>
      <c r="I324" s="262"/>
      <c r="J324" s="263">
        <f>ROUND(I324*H324,2)</f>
        <v>0</v>
      </c>
      <c r="K324" s="259" t="s">
        <v>149</v>
      </c>
      <c r="L324" s="264"/>
      <c r="M324" s="265" t="s">
        <v>19</v>
      </c>
      <c r="N324" s="266" t="s">
        <v>43</v>
      </c>
      <c r="O324" s="85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7" t="s">
        <v>193</v>
      </c>
      <c r="AT324" s="217" t="s">
        <v>236</v>
      </c>
      <c r="AU324" s="217" t="s">
        <v>82</v>
      </c>
      <c r="AY324" s="18" t="s">
        <v>143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8" t="s">
        <v>80</v>
      </c>
      <c r="BK324" s="218">
        <f>ROUND(I324*H324,2)</f>
        <v>0</v>
      </c>
      <c r="BL324" s="18" t="s">
        <v>150</v>
      </c>
      <c r="BM324" s="217" t="s">
        <v>832</v>
      </c>
    </row>
    <row r="325" s="2" customFormat="1" ht="21.75" customHeight="1">
      <c r="A325" s="39"/>
      <c r="B325" s="40"/>
      <c r="C325" s="206" t="s">
        <v>833</v>
      </c>
      <c r="D325" s="206" t="s">
        <v>145</v>
      </c>
      <c r="E325" s="207" t="s">
        <v>834</v>
      </c>
      <c r="F325" s="208" t="s">
        <v>835</v>
      </c>
      <c r="G325" s="209" t="s">
        <v>148</v>
      </c>
      <c r="H325" s="210">
        <v>9.0299999999999994</v>
      </c>
      <c r="I325" s="211"/>
      <c r="J325" s="212">
        <f>ROUND(I325*H325,2)</f>
        <v>0</v>
      </c>
      <c r="K325" s="208" t="s">
        <v>149</v>
      </c>
      <c r="L325" s="45"/>
      <c r="M325" s="213" t="s">
        <v>19</v>
      </c>
      <c r="N325" s="214" t="s">
        <v>43</v>
      </c>
      <c r="O325" s="85"/>
      <c r="P325" s="215">
        <f>O325*H325</f>
        <v>0</v>
      </c>
      <c r="Q325" s="215">
        <v>1.0000000000000001E-05</v>
      </c>
      <c r="R325" s="215">
        <f>Q325*H325</f>
        <v>9.0299999999999999E-05</v>
      </c>
      <c r="S325" s="215">
        <v>0</v>
      </c>
      <c r="T325" s="21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7" t="s">
        <v>150</v>
      </c>
      <c r="AT325" s="217" t="s">
        <v>145</v>
      </c>
      <c r="AU325" s="217" t="s">
        <v>82</v>
      </c>
      <c r="AY325" s="18" t="s">
        <v>143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80</v>
      </c>
      <c r="BK325" s="218">
        <f>ROUND(I325*H325,2)</f>
        <v>0</v>
      </c>
      <c r="BL325" s="18" t="s">
        <v>150</v>
      </c>
      <c r="BM325" s="217" t="s">
        <v>836</v>
      </c>
    </row>
    <row r="326" s="2" customFormat="1">
      <c r="A326" s="39"/>
      <c r="B326" s="40"/>
      <c r="C326" s="41"/>
      <c r="D326" s="219" t="s">
        <v>152</v>
      </c>
      <c r="E326" s="41"/>
      <c r="F326" s="220" t="s">
        <v>837</v>
      </c>
      <c r="G326" s="41"/>
      <c r="H326" s="41"/>
      <c r="I326" s="221"/>
      <c r="J326" s="41"/>
      <c r="K326" s="41"/>
      <c r="L326" s="45"/>
      <c r="M326" s="222"/>
      <c r="N326" s="22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152</v>
      </c>
      <c r="AU326" s="18" t="s">
        <v>82</v>
      </c>
    </row>
    <row r="327" s="13" customFormat="1">
      <c r="A327" s="13"/>
      <c r="B327" s="224"/>
      <c r="C327" s="225"/>
      <c r="D327" s="226" t="s">
        <v>154</v>
      </c>
      <c r="E327" s="227" t="s">
        <v>19</v>
      </c>
      <c r="F327" s="228" t="s">
        <v>838</v>
      </c>
      <c r="G327" s="225"/>
      <c r="H327" s="229">
        <v>9.0299999999999994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154</v>
      </c>
      <c r="AU327" s="235" t="s">
        <v>82</v>
      </c>
      <c r="AV327" s="13" t="s">
        <v>82</v>
      </c>
      <c r="AW327" s="13" t="s">
        <v>33</v>
      </c>
      <c r="AX327" s="13" t="s">
        <v>80</v>
      </c>
      <c r="AY327" s="235" t="s">
        <v>143</v>
      </c>
    </row>
    <row r="328" s="2" customFormat="1" ht="21.75" customHeight="1">
      <c r="A328" s="39"/>
      <c r="B328" s="40"/>
      <c r="C328" s="206" t="s">
        <v>839</v>
      </c>
      <c r="D328" s="206" t="s">
        <v>145</v>
      </c>
      <c r="E328" s="207" t="s">
        <v>840</v>
      </c>
      <c r="F328" s="208" t="s">
        <v>841</v>
      </c>
      <c r="G328" s="209" t="s">
        <v>306</v>
      </c>
      <c r="H328" s="210">
        <v>1</v>
      </c>
      <c r="I328" s="211"/>
      <c r="J328" s="212">
        <f>ROUND(I328*H328,2)</f>
        <v>0</v>
      </c>
      <c r="K328" s="208" t="s">
        <v>149</v>
      </c>
      <c r="L328" s="45"/>
      <c r="M328" s="213" t="s">
        <v>19</v>
      </c>
      <c r="N328" s="214" t="s">
        <v>43</v>
      </c>
      <c r="O328" s="85"/>
      <c r="P328" s="215">
        <f>O328*H328</f>
        <v>0</v>
      </c>
      <c r="Q328" s="215">
        <v>0.0068799999999999998</v>
      </c>
      <c r="R328" s="215">
        <f>Q328*H328</f>
        <v>0.0068799999999999998</v>
      </c>
      <c r="S328" s="215">
        <v>0</v>
      </c>
      <c r="T328" s="21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7" t="s">
        <v>150</v>
      </c>
      <c r="AT328" s="217" t="s">
        <v>145</v>
      </c>
      <c r="AU328" s="217" t="s">
        <v>82</v>
      </c>
      <c r="AY328" s="18" t="s">
        <v>143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80</v>
      </c>
      <c r="BK328" s="218">
        <f>ROUND(I328*H328,2)</f>
        <v>0</v>
      </c>
      <c r="BL328" s="18" t="s">
        <v>150</v>
      </c>
      <c r="BM328" s="217" t="s">
        <v>842</v>
      </c>
    </row>
    <row r="329" s="2" customFormat="1">
      <c r="A329" s="39"/>
      <c r="B329" s="40"/>
      <c r="C329" s="41"/>
      <c r="D329" s="219" t="s">
        <v>152</v>
      </c>
      <c r="E329" s="41"/>
      <c r="F329" s="220" t="s">
        <v>843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152</v>
      </c>
      <c r="AU329" s="18" t="s">
        <v>82</v>
      </c>
    </row>
    <row r="330" s="2" customFormat="1" ht="16.5" customHeight="1">
      <c r="A330" s="39"/>
      <c r="B330" s="40"/>
      <c r="C330" s="257" t="s">
        <v>844</v>
      </c>
      <c r="D330" s="257" t="s">
        <v>236</v>
      </c>
      <c r="E330" s="258" t="s">
        <v>845</v>
      </c>
      <c r="F330" s="259" t="s">
        <v>846</v>
      </c>
      <c r="G330" s="260" t="s">
        <v>148</v>
      </c>
      <c r="H330" s="261">
        <v>1</v>
      </c>
      <c r="I330" s="262"/>
      <c r="J330" s="263">
        <f>ROUND(I330*H330,2)</f>
        <v>0</v>
      </c>
      <c r="K330" s="259" t="s">
        <v>149</v>
      </c>
      <c r="L330" s="264"/>
      <c r="M330" s="265" t="s">
        <v>19</v>
      </c>
      <c r="N330" s="266" t="s">
        <v>43</v>
      </c>
      <c r="O330" s="85"/>
      <c r="P330" s="215">
        <f>O330*H330</f>
        <v>0</v>
      </c>
      <c r="Q330" s="215">
        <v>0.070000000000000007</v>
      </c>
      <c r="R330" s="215">
        <f>Q330*H330</f>
        <v>0.070000000000000007</v>
      </c>
      <c r="S330" s="215">
        <v>0</v>
      </c>
      <c r="T330" s="216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7" t="s">
        <v>193</v>
      </c>
      <c r="AT330" s="217" t="s">
        <v>236</v>
      </c>
      <c r="AU330" s="217" t="s">
        <v>82</v>
      </c>
      <c r="AY330" s="18" t="s">
        <v>143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8" t="s">
        <v>80</v>
      </c>
      <c r="BK330" s="218">
        <f>ROUND(I330*H330,2)</f>
        <v>0</v>
      </c>
      <c r="BL330" s="18" t="s">
        <v>150</v>
      </c>
      <c r="BM330" s="217" t="s">
        <v>847</v>
      </c>
    </row>
    <row r="331" s="2" customFormat="1" ht="16.5" customHeight="1">
      <c r="A331" s="39"/>
      <c r="B331" s="40"/>
      <c r="C331" s="206" t="s">
        <v>848</v>
      </c>
      <c r="D331" s="206" t="s">
        <v>145</v>
      </c>
      <c r="E331" s="207" t="s">
        <v>849</v>
      </c>
      <c r="F331" s="208" t="s">
        <v>850</v>
      </c>
      <c r="G331" s="209" t="s">
        <v>306</v>
      </c>
      <c r="H331" s="210">
        <v>6</v>
      </c>
      <c r="I331" s="211"/>
      <c r="J331" s="212">
        <f>ROUND(I331*H331,2)</f>
        <v>0</v>
      </c>
      <c r="K331" s="208" t="s">
        <v>149</v>
      </c>
      <c r="L331" s="45"/>
      <c r="M331" s="213" t="s">
        <v>19</v>
      </c>
      <c r="N331" s="214" t="s">
        <v>43</v>
      </c>
      <c r="O331" s="85"/>
      <c r="P331" s="215">
        <f>O331*H331</f>
        <v>0</v>
      </c>
      <c r="Q331" s="215">
        <v>0.00181</v>
      </c>
      <c r="R331" s="215">
        <f>Q331*H331</f>
        <v>0.01086</v>
      </c>
      <c r="S331" s="215">
        <v>0</v>
      </c>
      <c r="T331" s="21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7" t="s">
        <v>150</v>
      </c>
      <c r="AT331" s="217" t="s">
        <v>145</v>
      </c>
      <c r="AU331" s="217" t="s">
        <v>82</v>
      </c>
      <c r="AY331" s="18" t="s">
        <v>143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80</v>
      </c>
      <c r="BK331" s="218">
        <f>ROUND(I331*H331,2)</f>
        <v>0</v>
      </c>
      <c r="BL331" s="18" t="s">
        <v>150</v>
      </c>
      <c r="BM331" s="217" t="s">
        <v>851</v>
      </c>
    </row>
    <row r="332" s="2" customFormat="1">
      <c r="A332" s="39"/>
      <c r="B332" s="40"/>
      <c r="C332" s="41"/>
      <c r="D332" s="219" t="s">
        <v>152</v>
      </c>
      <c r="E332" s="41"/>
      <c r="F332" s="220" t="s">
        <v>852</v>
      </c>
      <c r="G332" s="41"/>
      <c r="H332" s="41"/>
      <c r="I332" s="221"/>
      <c r="J332" s="41"/>
      <c r="K332" s="41"/>
      <c r="L332" s="45"/>
      <c r="M332" s="222"/>
      <c r="N332" s="22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152</v>
      </c>
      <c r="AU332" s="18" t="s">
        <v>82</v>
      </c>
    </row>
    <row r="333" s="2" customFormat="1" ht="16.5" customHeight="1">
      <c r="A333" s="39"/>
      <c r="B333" s="40"/>
      <c r="C333" s="257" t="s">
        <v>853</v>
      </c>
      <c r="D333" s="257" t="s">
        <v>236</v>
      </c>
      <c r="E333" s="258" t="s">
        <v>854</v>
      </c>
      <c r="F333" s="259" t="s">
        <v>855</v>
      </c>
      <c r="G333" s="260" t="s">
        <v>306</v>
      </c>
      <c r="H333" s="261">
        <v>6</v>
      </c>
      <c r="I333" s="262"/>
      <c r="J333" s="263">
        <f>ROUND(I333*H333,2)</f>
        <v>0</v>
      </c>
      <c r="K333" s="259" t="s">
        <v>149</v>
      </c>
      <c r="L333" s="264"/>
      <c r="M333" s="265" t="s">
        <v>19</v>
      </c>
      <c r="N333" s="266" t="s">
        <v>43</v>
      </c>
      <c r="O333" s="85"/>
      <c r="P333" s="215">
        <f>O333*H333</f>
        <v>0</v>
      </c>
      <c r="Q333" s="215">
        <v>0.00116</v>
      </c>
      <c r="R333" s="215">
        <f>Q333*H333</f>
        <v>0.00696</v>
      </c>
      <c r="S333" s="215">
        <v>0</v>
      </c>
      <c r="T333" s="21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7" t="s">
        <v>193</v>
      </c>
      <c r="AT333" s="217" t="s">
        <v>236</v>
      </c>
      <c r="AU333" s="217" t="s">
        <v>82</v>
      </c>
      <c r="AY333" s="18" t="s">
        <v>143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8" t="s">
        <v>80</v>
      </c>
      <c r="BK333" s="218">
        <f>ROUND(I333*H333,2)</f>
        <v>0</v>
      </c>
      <c r="BL333" s="18" t="s">
        <v>150</v>
      </c>
      <c r="BM333" s="217" t="s">
        <v>856</v>
      </c>
    </row>
    <row r="334" s="12" customFormat="1" ht="22.8" customHeight="1">
      <c r="A334" s="12"/>
      <c r="B334" s="190"/>
      <c r="C334" s="191"/>
      <c r="D334" s="192" t="s">
        <v>71</v>
      </c>
      <c r="E334" s="204" t="s">
        <v>451</v>
      </c>
      <c r="F334" s="204" t="s">
        <v>452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SUM(P335:P346)</f>
        <v>0</v>
      </c>
      <c r="Q334" s="198"/>
      <c r="R334" s="199">
        <f>SUM(R335:R346)</f>
        <v>0</v>
      </c>
      <c r="S334" s="198"/>
      <c r="T334" s="200">
        <f>SUM(T335:T346)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80</v>
      </c>
      <c r="AT334" s="202" t="s">
        <v>71</v>
      </c>
      <c r="AU334" s="202" t="s">
        <v>80</v>
      </c>
      <c r="AY334" s="201" t="s">
        <v>143</v>
      </c>
      <c r="BK334" s="203">
        <f>SUM(BK335:BK346)</f>
        <v>0</v>
      </c>
    </row>
    <row r="335" s="2" customFormat="1" ht="24.15" customHeight="1">
      <c r="A335" s="39"/>
      <c r="B335" s="40"/>
      <c r="C335" s="206" t="s">
        <v>857</v>
      </c>
      <c r="D335" s="206" t="s">
        <v>145</v>
      </c>
      <c r="E335" s="207" t="s">
        <v>471</v>
      </c>
      <c r="F335" s="208" t="s">
        <v>472</v>
      </c>
      <c r="G335" s="209" t="s">
        <v>217</v>
      </c>
      <c r="H335" s="210">
        <v>15.042</v>
      </c>
      <c r="I335" s="211"/>
      <c r="J335" s="212">
        <f>ROUND(I335*H335,2)</f>
        <v>0</v>
      </c>
      <c r="K335" s="208" t="s">
        <v>149</v>
      </c>
      <c r="L335" s="45"/>
      <c r="M335" s="213" t="s">
        <v>19</v>
      </c>
      <c r="N335" s="214" t="s">
        <v>43</v>
      </c>
      <c r="O335" s="85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7" t="s">
        <v>150</v>
      </c>
      <c r="AT335" s="217" t="s">
        <v>145</v>
      </c>
      <c r="AU335" s="217" t="s">
        <v>82</v>
      </c>
      <c r="AY335" s="18" t="s">
        <v>143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8" t="s">
        <v>80</v>
      </c>
      <c r="BK335" s="218">
        <f>ROUND(I335*H335,2)</f>
        <v>0</v>
      </c>
      <c r="BL335" s="18" t="s">
        <v>150</v>
      </c>
      <c r="BM335" s="217" t="s">
        <v>858</v>
      </c>
    </row>
    <row r="336" s="2" customFormat="1">
      <c r="A336" s="39"/>
      <c r="B336" s="40"/>
      <c r="C336" s="41"/>
      <c r="D336" s="219" t="s">
        <v>152</v>
      </c>
      <c r="E336" s="41"/>
      <c r="F336" s="220" t="s">
        <v>474</v>
      </c>
      <c r="G336" s="41"/>
      <c r="H336" s="41"/>
      <c r="I336" s="221"/>
      <c r="J336" s="41"/>
      <c r="K336" s="41"/>
      <c r="L336" s="45"/>
      <c r="M336" s="222"/>
      <c r="N336" s="22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152</v>
      </c>
      <c r="AU336" s="18" t="s">
        <v>82</v>
      </c>
    </row>
    <row r="337" s="13" customFormat="1">
      <c r="A337" s="13"/>
      <c r="B337" s="224"/>
      <c r="C337" s="225"/>
      <c r="D337" s="226" t="s">
        <v>154</v>
      </c>
      <c r="E337" s="227" t="s">
        <v>19</v>
      </c>
      <c r="F337" s="228" t="s">
        <v>859</v>
      </c>
      <c r="G337" s="225"/>
      <c r="H337" s="229">
        <v>15.042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154</v>
      </c>
      <c r="AU337" s="235" t="s">
        <v>82</v>
      </c>
      <c r="AV337" s="13" t="s">
        <v>82</v>
      </c>
      <c r="AW337" s="13" t="s">
        <v>33</v>
      </c>
      <c r="AX337" s="13" t="s">
        <v>80</v>
      </c>
      <c r="AY337" s="235" t="s">
        <v>143</v>
      </c>
    </row>
    <row r="338" s="2" customFormat="1" ht="24.15" customHeight="1">
      <c r="A338" s="39"/>
      <c r="B338" s="40"/>
      <c r="C338" s="206" t="s">
        <v>860</v>
      </c>
      <c r="D338" s="206" t="s">
        <v>145</v>
      </c>
      <c r="E338" s="207" t="s">
        <v>477</v>
      </c>
      <c r="F338" s="208" t="s">
        <v>478</v>
      </c>
      <c r="G338" s="209" t="s">
        <v>217</v>
      </c>
      <c r="H338" s="210">
        <v>60.167999999999999</v>
      </c>
      <c r="I338" s="211"/>
      <c r="J338" s="212">
        <f>ROUND(I338*H338,2)</f>
        <v>0</v>
      </c>
      <c r="K338" s="208" t="s">
        <v>149</v>
      </c>
      <c r="L338" s="45"/>
      <c r="M338" s="213" t="s">
        <v>19</v>
      </c>
      <c r="N338" s="214" t="s">
        <v>43</v>
      </c>
      <c r="O338" s="85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7" t="s">
        <v>150</v>
      </c>
      <c r="AT338" s="217" t="s">
        <v>145</v>
      </c>
      <c r="AU338" s="217" t="s">
        <v>82</v>
      </c>
      <c r="AY338" s="18" t="s">
        <v>143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80</v>
      </c>
      <c r="BK338" s="218">
        <f>ROUND(I338*H338,2)</f>
        <v>0</v>
      </c>
      <c r="BL338" s="18" t="s">
        <v>150</v>
      </c>
      <c r="BM338" s="217" t="s">
        <v>861</v>
      </c>
    </row>
    <row r="339" s="2" customFormat="1">
      <c r="A339" s="39"/>
      <c r="B339" s="40"/>
      <c r="C339" s="41"/>
      <c r="D339" s="219" t="s">
        <v>152</v>
      </c>
      <c r="E339" s="41"/>
      <c r="F339" s="220" t="s">
        <v>480</v>
      </c>
      <c r="G339" s="41"/>
      <c r="H339" s="41"/>
      <c r="I339" s="221"/>
      <c r="J339" s="41"/>
      <c r="K339" s="41"/>
      <c r="L339" s="45"/>
      <c r="M339" s="222"/>
      <c r="N339" s="223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152</v>
      </c>
      <c r="AU339" s="18" t="s">
        <v>82</v>
      </c>
    </row>
    <row r="340" s="13" customFormat="1">
      <c r="A340" s="13"/>
      <c r="B340" s="224"/>
      <c r="C340" s="225"/>
      <c r="D340" s="226" t="s">
        <v>154</v>
      </c>
      <c r="E340" s="225"/>
      <c r="F340" s="228" t="s">
        <v>862</v>
      </c>
      <c r="G340" s="225"/>
      <c r="H340" s="229">
        <v>60.167999999999999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154</v>
      </c>
      <c r="AU340" s="235" t="s">
        <v>82</v>
      </c>
      <c r="AV340" s="13" t="s">
        <v>82</v>
      </c>
      <c r="AW340" s="13" t="s">
        <v>4</v>
      </c>
      <c r="AX340" s="13" t="s">
        <v>80</v>
      </c>
      <c r="AY340" s="235" t="s">
        <v>143</v>
      </c>
    </row>
    <row r="341" s="2" customFormat="1" ht="24.15" customHeight="1">
      <c r="A341" s="39"/>
      <c r="B341" s="40"/>
      <c r="C341" s="206" t="s">
        <v>863</v>
      </c>
      <c r="D341" s="206" t="s">
        <v>145</v>
      </c>
      <c r="E341" s="207" t="s">
        <v>483</v>
      </c>
      <c r="F341" s="208" t="s">
        <v>216</v>
      </c>
      <c r="G341" s="209" t="s">
        <v>217</v>
      </c>
      <c r="H341" s="210">
        <v>6.734</v>
      </c>
      <c r="I341" s="211"/>
      <c r="J341" s="212">
        <f>ROUND(I341*H341,2)</f>
        <v>0</v>
      </c>
      <c r="K341" s="208" t="s">
        <v>149</v>
      </c>
      <c r="L341" s="45"/>
      <c r="M341" s="213" t="s">
        <v>19</v>
      </c>
      <c r="N341" s="214" t="s">
        <v>43</v>
      </c>
      <c r="O341" s="85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7" t="s">
        <v>150</v>
      </c>
      <c r="AT341" s="217" t="s">
        <v>145</v>
      </c>
      <c r="AU341" s="217" t="s">
        <v>82</v>
      </c>
      <c r="AY341" s="18" t="s">
        <v>143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80</v>
      </c>
      <c r="BK341" s="218">
        <f>ROUND(I341*H341,2)</f>
        <v>0</v>
      </c>
      <c r="BL341" s="18" t="s">
        <v>150</v>
      </c>
      <c r="BM341" s="217" t="s">
        <v>864</v>
      </c>
    </row>
    <row r="342" s="2" customFormat="1">
      <c r="A342" s="39"/>
      <c r="B342" s="40"/>
      <c r="C342" s="41"/>
      <c r="D342" s="219" t="s">
        <v>152</v>
      </c>
      <c r="E342" s="41"/>
      <c r="F342" s="220" t="s">
        <v>485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152</v>
      </c>
      <c r="AU342" s="18" t="s">
        <v>82</v>
      </c>
    </row>
    <row r="343" s="13" customFormat="1">
      <c r="A343" s="13"/>
      <c r="B343" s="224"/>
      <c r="C343" s="225"/>
      <c r="D343" s="226" t="s">
        <v>154</v>
      </c>
      <c r="E343" s="227" t="s">
        <v>19</v>
      </c>
      <c r="F343" s="228" t="s">
        <v>865</v>
      </c>
      <c r="G343" s="225"/>
      <c r="H343" s="229">
        <v>6.734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154</v>
      </c>
      <c r="AU343" s="235" t="s">
        <v>82</v>
      </c>
      <c r="AV343" s="13" t="s">
        <v>82</v>
      </c>
      <c r="AW343" s="13" t="s">
        <v>33</v>
      </c>
      <c r="AX343" s="13" t="s">
        <v>80</v>
      </c>
      <c r="AY343" s="235" t="s">
        <v>143</v>
      </c>
    </row>
    <row r="344" s="2" customFormat="1" ht="24.15" customHeight="1">
      <c r="A344" s="39"/>
      <c r="B344" s="40"/>
      <c r="C344" s="206" t="s">
        <v>866</v>
      </c>
      <c r="D344" s="206" t="s">
        <v>145</v>
      </c>
      <c r="E344" s="207" t="s">
        <v>488</v>
      </c>
      <c r="F344" s="208" t="s">
        <v>489</v>
      </c>
      <c r="G344" s="209" t="s">
        <v>217</v>
      </c>
      <c r="H344" s="210">
        <v>8.3079999999999998</v>
      </c>
      <c r="I344" s="211"/>
      <c r="J344" s="212">
        <f>ROUND(I344*H344,2)</f>
        <v>0</v>
      </c>
      <c r="K344" s="208" t="s">
        <v>149</v>
      </c>
      <c r="L344" s="45"/>
      <c r="M344" s="213" t="s">
        <v>19</v>
      </c>
      <c r="N344" s="214" t="s">
        <v>43</v>
      </c>
      <c r="O344" s="85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7" t="s">
        <v>150</v>
      </c>
      <c r="AT344" s="217" t="s">
        <v>145</v>
      </c>
      <c r="AU344" s="217" t="s">
        <v>82</v>
      </c>
      <c r="AY344" s="18" t="s">
        <v>143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8" t="s">
        <v>80</v>
      </c>
      <c r="BK344" s="218">
        <f>ROUND(I344*H344,2)</f>
        <v>0</v>
      </c>
      <c r="BL344" s="18" t="s">
        <v>150</v>
      </c>
      <c r="BM344" s="217" t="s">
        <v>867</v>
      </c>
    </row>
    <row r="345" s="2" customFormat="1">
      <c r="A345" s="39"/>
      <c r="B345" s="40"/>
      <c r="C345" s="41"/>
      <c r="D345" s="219" t="s">
        <v>152</v>
      </c>
      <c r="E345" s="41"/>
      <c r="F345" s="220" t="s">
        <v>491</v>
      </c>
      <c r="G345" s="41"/>
      <c r="H345" s="41"/>
      <c r="I345" s="221"/>
      <c r="J345" s="41"/>
      <c r="K345" s="41"/>
      <c r="L345" s="45"/>
      <c r="M345" s="222"/>
      <c r="N345" s="22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152</v>
      </c>
      <c r="AU345" s="18" t="s">
        <v>82</v>
      </c>
    </row>
    <row r="346" s="13" customFormat="1">
      <c r="A346" s="13"/>
      <c r="B346" s="224"/>
      <c r="C346" s="225"/>
      <c r="D346" s="226" t="s">
        <v>154</v>
      </c>
      <c r="E346" s="227" t="s">
        <v>19</v>
      </c>
      <c r="F346" s="228" t="s">
        <v>868</v>
      </c>
      <c r="G346" s="225"/>
      <c r="H346" s="229">
        <v>8.3079999999999998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154</v>
      </c>
      <c r="AU346" s="235" t="s">
        <v>82</v>
      </c>
      <c r="AV346" s="13" t="s">
        <v>82</v>
      </c>
      <c r="AW346" s="13" t="s">
        <v>33</v>
      </c>
      <c r="AX346" s="13" t="s">
        <v>80</v>
      </c>
      <c r="AY346" s="235" t="s">
        <v>143</v>
      </c>
    </row>
    <row r="347" s="12" customFormat="1" ht="22.8" customHeight="1">
      <c r="A347" s="12"/>
      <c r="B347" s="190"/>
      <c r="C347" s="191"/>
      <c r="D347" s="192" t="s">
        <v>71</v>
      </c>
      <c r="E347" s="204" t="s">
        <v>493</v>
      </c>
      <c r="F347" s="204" t="s">
        <v>494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SUM(P348:P349)</f>
        <v>0</v>
      </c>
      <c r="Q347" s="198"/>
      <c r="R347" s="199">
        <f>SUM(R348:R349)</f>
        <v>0</v>
      </c>
      <c r="S347" s="198"/>
      <c r="T347" s="200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80</v>
      </c>
      <c r="AT347" s="202" t="s">
        <v>71</v>
      </c>
      <c r="AU347" s="202" t="s">
        <v>80</v>
      </c>
      <c r="AY347" s="201" t="s">
        <v>143</v>
      </c>
      <c r="BK347" s="203">
        <f>SUM(BK348:BK349)</f>
        <v>0</v>
      </c>
    </row>
    <row r="348" s="2" customFormat="1" ht="24.15" customHeight="1">
      <c r="A348" s="39"/>
      <c r="B348" s="40"/>
      <c r="C348" s="206" t="s">
        <v>869</v>
      </c>
      <c r="D348" s="206" t="s">
        <v>145</v>
      </c>
      <c r="E348" s="207" t="s">
        <v>870</v>
      </c>
      <c r="F348" s="208" t="s">
        <v>871</v>
      </c>
      <c r="G348" s="209" t="s">
        <v>217</v>
      </c>
      <c r="H348" s="210">
        <v>26.407</v>
      </c>
      <c r="I348" s="211"/>
      <c r="J348" s="212">
        <f>ROUND(I348*H348,2)</f>
        <v>0</v>
      </c>
      <c r="K348" s="208" t="s">
        <v>149</v>
      </c>
      <c r="L348" s="45"/>
      <c r="M348" s="213" t="s">
        <v>19</v>
      </c>
      <c r="N348" s="214" t="s">
        <v>43</v>
      </c>
      <c r="O348" s="85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7" t="s">
        <v>150</v>
      </c>
      <c r="AT348" s="217" t="s">
        <v>145</v>
      </c>
      <c r="AU348" s="217" t="s">
        <v>82</v>
      </c>
      <c r="AY348" s="18" t="s">
        <v>143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8" t="s">
        <v>80</v>
      </c>
      <c r="BK348" s="218">
        <f>ROUND(I348*H348,2)</f>
        <v>0</v>
      </c>
      <c r="BL348" s="18" t="s">
        <v>150</v>
      </c>
      <c r="BM348" s="217" t="s">
        <v>872</v>
      </c>
    </row>
    <row r="349" s="2" customFormat="1">
      <c r="A349" s="39"/>
      <c r="B349" s="40"/>
      <c r="C349" s="41"/>
      <c r="D349" s="219" t="s">
        <v>152</v>
      </c>
      <c r="E349" s="41"/>
      <c r="F349" s="220" t="s">
        <v>873</v>
      </c>
      <c r="G349" s="41"/>
      <c r="H349" s="41"/>
      <c r="I349" s="221"/>
      <c r="J349" s="41"/>
      <c r="K349" s="41"/>
      <c r="L349" s="45"/>
      <c r="M349" s="278"/>
      <c r="N349" s="279"/>
      <c r="O349" s="280"/>
      <c r="P349" s="280"/>
      <c r="Q349" s="280"/>
      <c r="R349" s="280"/>
      <c r="S349" s="280"/>
      <c r="T349" s="281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152</v>
      </c>
      <c r="AU349" s="18" t="s">
        <v>82</v>
      </c>
    </row>
    <row r="350" s="2" customFormat="1" ht="6.96" customHeight="1">
      <c r="A350" s="39"/>
      <c r="B350" s="60"/>
      <c r="C350" s="61"/>
      <c r="D350" s="61"/>
      <c r="E350" s="61"/>
      <c r="F350" s="61"/>
      <c r="G350" s="61"/>
      <c r="H350" s="61"/>
      <c r="I350" s="61"/>
      <c r="J350" s="61"/>
      <c r="K350" s="61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EC+HY2a/e76kQiUE5Z79u9Ww/2/fQkCzoMHrgSWDS51PzEnE1Zm1DwY2Rnwpdl/K1WoHfQXwlmtnTAjag2g4oA==" hashValue="3LzxXW8Ho5rx9JcG00iWVZlMjIiuHtqc4LVIR/cSgPg2nA22w6qUu5aBtm4CmLLceBFYpGS72simu0UOczGPOw==" algorithmName="SHA-512" password="CA2F"/>
  <autoFilter ref="C88:K34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3107322"/>
    <hyperlink ref="F96" r:id="rId2" display="https://podminky.urs.cz/item/CS_URS_2024_02/113154528"/>
    <hyperlink ref="F99" r:id="rId3" display="https://podminky.urs.cz/item/CS_URS_2024_02/119001405"/>
    <hyperlink ref="F102" r:id="rId4" display="https://podminky.urs.cz/item/CS_URS_2024_02/119001422"/>
    <hyperlink ref="F105" r:id="rId5" display="https://podminky.urs.cz/item/CS_URS_2024_02/121151103"/>
    <hyperlink ref="F108" r:id="rId6" display="https://podminky.urs.cz/item/CS_URS_2024_02/130001101"/>
    <hyperlink ref="F111" r:id="rId7" display="https://podminky.urs.cz/item/CS_URS_2024_02/131151203"/>
    <hyperlink ref="F114" r:id="rId8" display="https://podminky.urs.cz/item/CS_URS_2024_02/131251203"/>
    <hyperlink ref="F119" r:id="rId9" display="https://podminky.urs.cz/item/CS_URS_2024_02/131351203"/>
    <hyperlink ref="F122" r:id="rId10" display="https://podminky.urs.cz/item/CS_URS_2024_02/131451203"/>
    <hyperlink ref="F125" r:id="rId11" display="https://podminky.urs.cz/item/CS_URS_2024_02/132154202"/>
    <hyperlink ref="F128" r:id="rId12" display="https://podminky.urs.cz/item/CS_URS_2024_02/132254202"/>
    <hyperlink ref="F136" r:id="rId13" display="https://podminky.urs.cz/item/CS_URS_2024_02/132354202"/>
    <hyperlink ref="F139" r:id="rId14" display="https://podminky.urs.cz/item/CS_URS_2024_02/132454202"/>
    <hyperlink ref="F142" r:id="rId15" display="https://podminky.urs.cz/item/CS_URS_2024_02/151101101"/>
    <hyperlink ref="F145" r:id="rId16" display="https://podminky.urs.cz/item/CS_URS_2024_02/151101111"/>
    <hyperlink ref="F147" r:id="rId17" display="https://podminky.urs.cz/item/CS_URS_2024_02/162651132"/>
    <hyperlink ref="F150" r:id="rId18" display="https://podminky.urs.cz/item/CS_URS_2024_02/171201231"/>
    <hyperlink ref="F154" r:id="rId19" display="https://podminky.urs.cz/item/CS_URS_2024_02/174101101"/>
    <hyperlink ref="F163" r:id="rId20" display="https://podminky.urs.cz/item/CS_URS_2024_02/175151101"/>
    <hyperlink ref="F169" r:id="rId21" display="https://podminky.urs.cz/item/CS_URS_2024_02/181351003"/>
    <hyperlink ref="F171" r:id="rId22" display="https://podminky.urs.cz/item/CS_URS_2024_02/181411131"/>
    <hyperlink ref="F177" r:id="rId23" display="https://podminky.urs.cz/item/CS_URS_2024_02/183403111"/>
    <hyperlink ref="F179" r:id="rId24" display="https://podminky.urs.cz/item/CS_URS_2024_02/184853511"/>
    <hyperlink ref="F181" r:id="rId25" display="https://podminky.urs.cz/item/CS_URS_2024_02/185803111"/>
    <hyperlink ref="F183" r:id="rId26" display="https://podminky.urs.cz/item/CS_URS_2024_02/185804312"/>
    <hyperlink ref="F189" r:id="rId27" display="https://podminky.urs.cz/item/CS_URS_2024_02/271532212"/>
    <hyperlink ref="F194" r:id="rId28" display="https://podminky.urs.cz/item/CS_URS_2024_02/380321441"/>
    <hyperlink ref="F198" r:id="rId29" display="https://podminky.urs.cz/item/CS_URS_2024_02/380356231"/>
    <hyperlink ref="F202" r:id="rId30" display="https://podminky.urs.cz/item/CS_URS_2024_02/380356232"/>
    <hyperlink ref="F204" r:id="rId31" display="https://podminky.urs.cz/item/CS_URS_2024_02/380361006"/>
    <hyperlink ref="F207" r:id="rId32" display="https://podminky.urs.cz/item/CS_URS_2024_02/382122122"/>
    <hyperlink ref="F210" r:id="rId33" display="https://podminky.urs.cz/item/CS_URS_2024_02/382122312"/>
    <hyperlink ref="F217" r:id="rId34" display="https://podminky.urs.cz/item/CS_URS_2024_02/451572111"/>
    <hyperlink ref="F222" r:id="rId35" display="https://podminky.urs.cz/item/CS_URS_2024_02/564861111"/>
    <hyperlink ref="F225" r:id="rId36" display="https://podminky.urs.cz/item/CS_URS_2024_02/573111112"/>
    <hyperlink ref="F228" r:id="rId37" display="https://podminky.urs.cz/item/CS_URS_2024_02/573231109"/>
    <hyperlink ref="F231" r:id="rId38" display="https://podminky.urs.cz/item/CS_URS_2024_02/577144031"/>
    <hyperlink ref="F234" r:id="rId39" display="https://podminky.urs.cz/item/CS_URS_2024_02/577145112"/>
    <hyperlink ref="F238" r:id="rId40" display="https://podminky.urs.cz/item/CS_URS_2024_02/852242122"/>
    <hyperlink ref="F242" r:id="rId41" display="https://podminky.urs.cz/item/CS_URS_2024_02/857242122"/>
    <hyperlink ref="F247" r:id="rId42" display="https://podminky.urs.cz/item/CS_URS_2024_02/857244122"/>
    <hyperlink ref="F250" r:id="rId43" display="https://podminky.urs.cz/item/CS_URS_2024_02/857262122"/>
    <hyperlink ref="F254" r:id="rId44" display="https://podminky.urs.cz/item/CS_URS_2024_02/871241211"/>
    <hyperlink ref="F260" r:id="rId45" display="https://podminky.urs.cz/item/CS_URS_2024_02/877241101"/>
    <hyperlink ref="F265" r:id="rId46" display="https://podminky.urs.cz/item/CS_URS_2024_02/877241110"/>
    <hyperlink ref="F268" r:id="rId47" display="https://podminky.urs.cz/item/CS_URS_2024_02/891212312"/>
    <hyperlink ref="F273" r:id="rId48" display="https://podminky.urs.cz/item/CS_URS_2024_02/891241112"/>
    <hyperlink ref="F277" r:id="rId49" display="https://podminky.urs.cz/item/CS_URS_2024_02/891241222"/>
    <hyperlink ref="F281" r:id="rId50" display="https://podminky.urs.cz/item/CS_URS_2024_02/891244121"/>
    <hyperlink ref="F284" r:id="rId51" display="https://podminky.urs.cz/item/CS_URS_2024_02/891245321"/>
    <hyperlink ref="F287" r:id="rId52" display="https://podminky.urs.cz/item/CS_URS_2024_02/892241111"/>
    <hyperlink ref="F290" r:id="rId53" display="https://podminky.urs.cz/item/CS_URS_2024_02/892273122"/>
    <hyperlink ref="F293" r:id="rId54" display="https://podminky.urs.cz/item/CS_URS_2024_02/892372111"/>
    <hyperlink ref="F295" r:id="rId55" display="https://podminky.urs.cz/item/CS_URS_2024_02/899401112"/>
    <hyperlink ref="F300" r:id="rId56" display="https://podminky.urs.cz/item/CS_URS_2024_02/899712111"/>
    <hyperlink ref="F302" r:id="rId57" display="https://podminky.urs.cz/item/CS_URS_2024_02/899721111"/>
    <hyperlink ref="F305" r:id="rId58" display="https://podminky.urs.cz/item/CS_URS_2024_02/899722112"/>
    <hyperlink ref="F309" r:id="rId59" display="https://podminky.urs.cz/item/CS_URS_2024_02/919121111"/>
    <hyperlink ref="F312" r:id="rId60" display="https://podminky.urs.cz/item/CS_URS_2024_02/919731122"/>
    <hyperlink ref="F318" r:id="rId61" display="https://podminky.urs.cz/item/CS_URS_2024_02/919735112"/>
    <hyperlink ref="F320" r:id="rId62" display="https://podminky.urs.cz/item/CS_URS_2024_02/933901111"/>
    <hyperlink ref="F323" r:id="rId63" display="https://podminky.urs.cz/item/CS_URS_2024_02/933901311"/>
    <hyperlink ref="F326" r:id="rId64" display="https://podminky.urs.cz/item/CS_URS_2024_02/952903112"/>
    <hyperlink ref="F329" r:id="rId65" display="https://podminky.urs.cz/item/CS_URS_2024_02/953171022"/>
    <hyperlink ref="F332" r:id="rId66" display="https://podminky.urs.cz/item/CS_URS_2024_02/953171031"/>
    <hyperlink ref="F336" r:id="rId67" display="https://podminky.urs.cz/item/CS_URS_2024_02/997221551"/>
    <hyperlink ref="F339" r:id="rId68" display="https://podminky.urs.cz/item/CS_URS_2024_02/997221559"/>
    <hyperlink ref="F342" r:id="rId69" display="https://podminky.urs.cz/item/CS_URS_2024_02/997221873"/>
    <hyperlink ref="F345" r:id="rId70" display="https://podminky.urs.cz/item/CS_URS_2024_02/997221875"/>
    <hyperlink ref="F349" r:id="rId71" display="https://podminky.urs.cz/item/CS_URS_2024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29" t="s">
        <v>49</v>
      </c>
      <c r="BA2" s="129" t="s">
        <v>96</v>
      </c>
      <c r="BB2" s="129" t="s">
        <v>97</v>
      </c>
      <c r="BC2" s="129" t="s">
        <v>874</v>
      </c>
      <c r="BD2" s="129" t="s">
        <v>82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  <c r="AZ3" s="129" t="s">
        <v>100</v>
      </c>
      <c r="BA3" s="129" t="s">
        <v>101</v>
      </c>
      <c r="BB3" s="129" t="s">
        <v>97</v>
      </c>
      <c r="BC3" s="129" t="s">
        <v>875</v>
      </c>
      <c r="BD3" s="129" t="s">
        <v>82</v>
      </c>
    </row>
    <row r="4" hidden="1" s="1" customFormat="1" ht="24.96" customHeight="1">
      <c r="B4" s="21"/>
      <c r="D4" s="132" t="s">
        <v>99</v>
      </c>
      <c r="L4" s="21"/>
      <c r="M4" s="133" t="s">
        <v>10</v>
      </c>
      <c r="AT4" s="18" t="s">
        <v>4</v>
      </c>
      <c r="AZ4" s="129" t="s">
        <v>103</v>
      </c>
      <c r="BA4" s="129" t="s">
        <v>104</v>
      </c>
      <c r="BB4" s="129" t="s">
        <v>97</v>
      </c>
      <c r="BC4" s="129" t="s">
        <v>876</v>
      </c>
      <c r="BD4" s="129" t="s">
        <v>82</v>
      </c>
    </row>
    <row r="5" hidden="1" s="1" customFormat="1" ht="6.96" customHeight="1">
      <c r="B5" s="21"/>
      <c r="L5" s="21"/>
      <c r="AZ5" s="129" t="s">
        <v>106</v>
      </c>
      <c r="BA5" s="129" t="s">
        <v>107</v>
      </c>
      <c r="BB5" s="129" t="s">
        <v>97</v>
      </c>
      <c r="BC5" s="129" t="s">
        <v>877</v>
      </c>
      <c r="BD5" s="129" t="s">
        <v>82</v>
      </c>
    </row>
    <row r="6" hidden="1" s="1" customFormat="1" ht="12" customHeight="1">
      <c r="B6" s="21"/>
      <c r="D6" s="134" t="s">
        <v>16</v>
      </c>
      <c r="L6" s="21"/>
      <c r="AZ6" s="129" t="s">
        <v>112</v>
      </c>
      <c r="BA6" s="129" t="s">
        <v>113</v>
      </c>
      <c r="BB6" s="129" t="s">
        <v>97</v>
      </c>
      <c r="BC6" s="129" t="s">
        <v>878</v>
      </c>
      <c r="BD6" s="129" t="s">
        <v>82</v>
      </c>
    </row>
    <row r="7" hidden="1" s="1" customFormat="1" ht="16.5" customHeight="1">
      <c r="B7" s="21"/>
      <c r="E7" s="135" t="str">
        <f>'Rekapitulace stavby'!K6</f>
        <v>Řepy - Státní zkušebna strojů - nová větev areálového vodovodu a přemístění HUV do areálu</v>
      </c>
      <c r="F7" s="134"/>
      <c r="G7" s="134"/>
      <c r="H7" s="134"/>
      <c r="L7" s="21"/>
      <c r="AZ7" s="129" t="s">
        <v>93</v>
      </c>
      <c r="BA7" s="129" t="s">
        <v>94</v>
      </c>
      <c r="BB7" s="129" t="s">
        <v>95</v>
      </c>
      <c r="BC7" s="129" t="s">
        <v>879</v>
      </c>
      <c r="BD7" s="129" t="s">
        <v>82</v>
      </c>
    </row>
    <row r="8" hidden="1" s="2" customFormat="1" ht="12" customHeight="1">
      <c r="A8" s="39"/>
      <c r="B8" s="45"/>
      <c r="C8" s="39"/>
      <c r="D8" s="134" t="s">
        <v>111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9" t="s">
        <v>880</v>
      </c>
      <c r="BA8" s="129" t="s">
        <v>881</v>
      </c>
      <c r="BB8" s="129" t="s">
        <v>95</v>
      </c>
      <c r="BC8" s="129" t="s">
        <v>882</v>
      </c>
      <c r="BD8" s="129" t="s">
        <v>82</v>
      </c>
    </row>
    <row r="9" hidden="1" s="2" customFormat="1" ht="16.5" customHeight="1">
      <c r="A9" s="39"/>
      <c r="B9" s="45"/>
      <c r="C9" s="39"/>
      <c r="D9" s="39"/>
      <c r="E9" s="137" t="s">
        <v>883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9" t="s">
        <v>884</v>
      </c>
      <c r="BA9" s="129" t="s">
        <v>885</v>
      </c>
      <c r="BB9" s="129" t="s">
        <v>95</v>
      </c>
      <c r="BC9" s="129" t="s">
        <v>410</v>
      </c>
      <c r="BD9" s="129" t="s">
        <v>82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9" t="s">
        <v>501</v>
      </c>
      <c r="BA10" s="129" t="s">
        <v>502</v>
      </c>
      <c r="BB10" s="129" t="s">
        <v>148</v>
      </c>
      <c r="BC10" s="129" t="s">
        <v>886</v>
      </c>
      <c r="BD10" s="129" t="s">
        <v>82</v>
      </c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16. 9. 2024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ROUND(J87,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ROUND((SUM(BE87:BE312)),  2)</f>
        <v>0</v>
      </c>
      <c r="G33" s="39"/>
      <c r="H33" s="39"/>
      <c r="I33" s="150">
        <v>0.20999999999999999</v>
      </c>
      <c r="J33" s="149">
        <f>ROUND(((SUM(BE87:BE312))*I33),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44</v>
      </c>
      <c r="F34" s="149">
        <f>ROUND((SUM(BF87:BF312)),  2)</f>
        <v>0</v>
      </c>
      <c r="G34" s="39"/>
      <c r="H34" s="39"/>
      <c r="I34" s="150">
        <v>0.12</v>
      </c>
      <c r="J34" s="149">
        <f>ROUND(((SUM(BF87:BF312))*I34),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ROUND((SUM(BG87:BG312)),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ROUND((SUM(BH87:BH312)),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ROUND((SUM(BI87:BI312)),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Řepy - Státní zkušebna strojů - nová větev areálového vodovodu a přemístění HUV do areálu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03 - IO 03 - Areálový vodovod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Praha - Řepy</v>
      </c>
      <c r="G52" s="41"/>
      <c r="H52" s="41"/>
      <c r="I52" s="33" t="s">
        <v>23</v>
      </c>
      <c r="J52" s="73" t="str">
        <f>IF(J12="","",J12)</f>
        <v>16. 9. 2024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zkušebna strojů</v>
      </c>
      <c r="G54" s="41"/>
      <c r="H54" s="41"/>
      <c r="I54" s="33" t="s">
        <v>31</v>
      </c>
      <c r="J54" s="37" t="str">
        <f>E21</f>
        <v>Fiala projekty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Eva Mrvová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117</v>
      </c>
      <c r="D57" s="164"/>
      <c r="E57" s="164"/>
      <c r="F57" s="164"/>
      <c r="G57" s="164"/>
      <c r="H57" s="164"/>
      <c r="I57" s="164"/>
      <c r="J57" s="165" t="s">
        <v>118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hidden="1" s="9" customFormat="1" ht="24.96" customHeight="1">
      <c r="A60" s="9"/>
      <c r="B60" s="167"/>
      <c r="C60" s="168"/>
      <c r="D60" s="169" t="s">
        <v>120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121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122</v>
      </c>
      <c r="E62" s="176"/>
      <c r="F62" s="176"/>
      <c r="G62" s="176"/>
      <c r="H62" s="176"/>
      <c r="I62" s="176"/>
      <c r="J62" s="177">
        <f>J162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123</v>
      </c>
      <c r="E63" s="176"/>
      <c r="F63" s="176"/>
      <c r="G63" s="176"/>
      <c r="H63" s="176"/>
      <c r="I63" s="176"/>
      <c r="J63" s="177">
        <f>J177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124</v>
      </c>
      <c r="E64" s="176"/>
      <c r="F64" s="176"/>
      <c r="G64" s="176"/>
      <c r="H64" s="176"/>
      <c r="I64" s="176"/>
      <c r="J64" s="177">
        <f>J193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3"/>
      <c r="C65" s="174"/>
      <c r="D65" s="175" t="s">
        <v>887</v>
      </c>
      <c r="E65" s="176"/>
      <c r="F65" s="176"/>
      <c r="G65" s="176"/>
      <c r="H65" s="176"/>
      <c r="I65" s="176"/>
      <c r="J65" s="177">
        <f>J275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3"/>
      <c r="C66" s="174"/>
      <c r="D66" s="175" t="s">
        <v>126</v>
      </c>
      <c r="E66" s="176"/>
      <c r="F66" s="176"/>
      <c r="G66" s="176"/>
      <c r="H66" s="176"/>
      <c r="I66" s="176"/>
      <c r="J66" s="177">
        <f>J289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3"/>
      <c r="C67" s="174"/>
      <c r="D67" s="175" t="s">
        <v>127</v>
      </c>
      <c r="E67" s="176"/>
      <c r="F67" s="176"/>
      <c r="G67" s="176"/>
      <c r="H67" s="176"/>
      <c r="I67" s="176"/>
      <c r="J67" s="177">
        <f>J310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/>
    <row r="71" hidden="1"/>
    <row r="72" hidden="1"/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128</v>
      </c>
      <c r="D74" s="41"/>
      <c r="E74" s="41"/>
      <c r="F74" s="41"/>
      <c r="G74" s="41"/>
      <c r="H74" s="41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2" t="str">
        <f>E7</f>
        <v>Řepy - Státní zkušebna strojů - nová větev areálového vodovodu a přemístění HUV do areálu</v>
      </c>
      <c r="F77" s="33"/>
      <c r="G77" s="33"/>
      <c r="H77" s="33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111</v>
      </c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03 - IO 03 - Areálový vodovod</v>
      </c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Praha - Řepy</v>
      </c>
      <c r="G81" s="41"/>
      <c r="H81" s="41"/>
      <c r="I81" s="33" t="s">
        <v>23</v>
      </c>
      <c r="J81" s="73" t="str">
        <f>IF(J12="","",J12)</f>
        <v>16. 9. 2024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Státní zkušebna strojů</v>
      </c>
      <c r="G83" s="41"/>
      <c r="H83" s="41"/>
      <c r="I83" s="33" t="s">
        <v>31</v>
      </c>
      <c r="J83" s="37" t="str">
        <f>E21</f>
        <v>Fiala projekty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Ing. Eva Mrvová</v>
      </c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9"/>
      <c r="B86" s="180"/>
      <c r="C86" s="181" t="s">
        <v>129</v>
      </c>
      <c r="D86" s="182" t="s">
        <v>57</v>
      </c>
      <c r="E86" s="182" t="s">
        <v>53</v>
      </c>
      <c r="F86" s="182" t="s">
        <v>54</v>
      </c>
      <c r="G86" s="182" t="s">
        <v>130</v>
      </c>
      <c r="H86" s="182" t="s">
        <v>131</v>
      </c>
      <c r="I86" s="182" t="s">
        <v>132</v>
      </c>
      <c r="J86" s="182" t="s">
        <v>118</v>
      </c>
      <c r="K86" s="183" t="s">
        <v>133</v>
      </c>
      <c r="L86" s="184"/>
      <c r="M86" s="93" t="s">
        <v>19</v>
      </c>
      <c r="N86" s="94" t="s">
        <v>42</v>
      </c>
      <c r="O86" s="94" t="s">
        <v>134</v>
      </c>
      <c r="P86" s="94" t="s">
        <v>135</v>
      </c>
      <c r="Q86" s="94" t="s">
        <v>136</v>
      </c>
      <c r="R86" s="94" t="s">
        <v>137</v>
      </c>
      <c r="S86" s="94" t="s">
        <v>138</v>
      </c>
      <c r="T86" s="95" t="s">
        <v>139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39"/>
      <c r="B87" s="40"/>
      <c r="C87" s="100" t="s">
        <v>140</v>
      </c>
      <c r="D87" s="41"/>
      <c r="E87" s="41"/>
      <c r="F87" s="41"/>
      <c r="G87" s="41"/>
      <c r="H87" s="41"/>
      <c r="I87" s="41"/>
      <c r="J87" s="185">
        <f>BK87</f>
        <v>0</v>
      </c>
      <c r="K87" s="41"/>
      <c r="L87" s="45"/>
      <c r="M87" s="96"/>
      <c r="N87" s="186"/>
      <c r="O87" s="97"/>
      <c r="P87" s="187">
        <f>P88</f>
        <v>0</v>
      </c>
      <c r="Q87" s="97"/>
      <c r="R87" s="187">
        <f>R88</f>
        <v>4.2852039600000005</v>
      </c>
      <c r="S87" s="97"/>
      <c r="T87" s="188">
        <f>T88</f>
        <v>68.001699999999985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119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71</v>
      </c>
      <c r="E88" s="193" t="s">
        <v>141</v>
      </c>
      <c r="F88" s="193" t="s">
        <v>142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P89+P162+P177+P193+P275+P289+P310</f>
        <v>0</v>
      </c>
      <c r="Q88" s="198"/>
      <c r="R88" s="199">
        <f>R89+R162+R177+R193+R275+R289+R310</f>
        <v>4.2852039600000005</v>
      </c>
      <c r="S88" s="198"/>
      <c r="T88" s="200">
        <f>T89+T162+T177+T193+T275+T289+T310</f>
        <v>68.001699999999985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72</v>
      </c>
      <c r="AY88" s="201" t="s">
        <v>143</v>
      </c>
      <c r="BK88" s="203">
        <f>BK89+BK162+BK177+BK193+BK275+BK289+BK310</f>
        <v>0</v>
      </c>
    </row>
    <row r="89" s="12" customFormat="1" ht="22.8" customHeight="1">
      <c r="A89" s="12"/>
      <c r="B89" s="190"/>
      <c r="C89" s="191"/>
      <c r="D89" s="192" t="s">
        <v>71</v>
      </c>
      <c r="E89" s="204" t="s">
        <v>80</v>
      </c>
      <c r="F89" s="204" t="s">
        <v>144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SUM(P90:P161)</f>
        <v>0</v>
      </c>
      <c r="Q89" s="198"/>
      <c r="R89" s="199">
        <f>SUM(R90:R161)</f>
        <v>0.3473562</v>
      </c>
      <c r="S89" s="198"/>
      <c r="T89" s="200">
        <f>SUM(T90:T161)</f>
        <v>67.569699999999997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80</v>
      </c>
      <c r="AY89" s="201" t="s">
        <v>143</v>
      </c>
      <c r="BK89" s="203">
        <f>SUM(BK90:BK161)</f>
        <v>0</v>
      </c>
    </row>
    <row r="90" s="2" customFormat="1" ht="37.8" customHeight="1">
      <c r="A90" s="39"/>
      <c r="B90" s="40"/>
      <c r="C90" s="206" t="s">
        <v>80</v>
      </c>
      <c r="D90" s="206" t="s">
        <v>145</v>
      </c>
      <c r="E90" s="207" t="s">
        <v>888</v>
      </c>
      <c r="F90" s="208" t="s">
        <v>889</v>
      </c>
      <c r="G90" s="209" t="s">
        <v>148</v>
      </c>
      <c r="H90" s="210">
        <v>104.31</v>
      </c>
      <c r="I90" s="211"/>
      <c r="J90" s="212">
        <f>ROUND(I90*H90,2)</f>
        <v>0</v>
      </c>
      <c r="K90" s="208" t="s">
        <v>149</v>
      </c>
      <c r="L90" s="45"/>
      <c r="M90" s="213" t="s">
        <v>19</v>
      </c>
      <c r="N90" s="214" t="s">
        <v>43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0.28999999999999998</v>
      </c>
      <c r="T90" s="216">
        <f>S90*H90</f>
        <v>30.2499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150</v>
      </c>
      <c r="AT90" s="217" t="s">
        <v>145</v>
      </c>
      <c r="AU90" s="217" t="s">
        <v>82</v>
      </c>
      <c r="AY90" s="18" t="s">
        <v>143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80</v>
      </c>
      <c r="BK90" s="218">
        <f>ROUND(I90*H90,2)</f>
        <v>0</v>
      </c>
      <c r="BL90" s="18" t="s">
        <v>150</v>
      </c>
      <c r="BM90" s="217" t="s">
        <v>890</v>
      </c>
    </row>
    <row r="91" s="2" customFormat="1">
      <c r="A91" s="39"/>
      <c r="B91" s="40"/>
      <c r="C91" s="41"/>
      <c r="D91" s="219" t="s">
        <v>152</v>
      </c>
      <c r="E91" s="41"/>
      <c r="F91" s="220" t="s">
        <v>891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152</v>
      </c>
      <c r="AU91" s="18" t="s">
        <v>82</v>
      </c>
    </row>
    <row r="92" s="13" customFormat="1">
      <c r="A92" s="13"/>
      <c r="B92" s="224"/>
      <c r="C92" s="225"/>
      <c r="D92" s="226" t="s">
        <v>154</v>
      </c>
      <c r="E92" s="227" t="s">
        <v>19</v>
      </c>
      <c r="F92" s="228" t="s">
        <v>155</v>
      </c>
      <c r="G92" s="225"/>
      <c r="H92" s="229">
        <v>104.31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154</v>
      </c>
      <c r="AU92" s="235" t="s">
        <v>82</v>
      </c>
      <c r="AV92" s="13" t="s">
        <v>82</v>
      </c>
      <c r="AW92" s="13" t="s">
        <v>33</v>
      </c>
      <c r="AX92" s="13" t="s">
        <v>80</v>
      </c>
      <c r="AY92" s="235" t="s">
        <v>143</v>
      </c>
    </row>
    <row r="93" s="2" customFormat="1" ht="24.15" customHeight="1">
      <c r="A93" s="39"/>
      <c r="B93" s="40"/>
      <c r="C93" s="206" t="s">
        <v>82</v>
      </c>
      <c r="D93" s="206" t="s">
        <v>145</v>
      </c>
      <c r="E93" s="207" t="s">
        <v>156</v>
      </c>
      <c r="F93" s="208" t="s">
        <v>157</v>
      </c>
      <c r="G93" s="209" t="s">
        <v>148</v>
      </c>
      <c r="H93" s="210">
        <v>162.25999999999999</v>
      </c>
      <c r="I93" s="211"/>
      <c r="J93" s="212">
        <f>ROUND(I93*H93,2)</f>
        <v>0</v>
      </c>
      <c r="K93" s="208" t="s">
        <v>149</v>
      </c>
      <c r="L93" s="45"/>
      <c r="M93" s="213" t="s">
        <v>19</v>
      </c>
      <c r="N93" s="214" t="s">
        <v>43</v>
      </c>
      <c r="O93" s="85"/>
      <c r="P93" s="215">
        <f>O93*H93</f>
        <v>0</v>
      </c>
      <c r="Q93" s="215">
        <v>3.0000000000000001E-05</v>
      </c>
      <c r="R93" s="215">
        <f>Q93*H93</f>
        <v>0.0048678000000000003</v>
      </c>
      <c r="S93" s="215">
        <v>0.23000000000000001</v>
      </c>
      <c r="T93" s="216">
        <f>S93*H93</f>
        <v>37.319800000000001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150</v>
      </c>
      <c r="AT93" s="217" t="s">
        <v>145</v>
      </c>
      <c r="AU93" s="217" t="s">
        <v>82</v>
      </c>
      <c r="AY93" s="18" t="s">
        <v>143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80</v>
      </c>
      <c r="BK93" s="218">
        <f>ROUND(I93*H93,2)</f>
        <v>0</v>
      </c>
      <c r="BL93" s="18" t="s">
        <v>150</v>
      </c>
      <c r="BM93" s="217" t="s">
        <v>892</v>
      </c>
    </row>
    <row r="94" s="2" customFormat="1">
      <c r="A94" s="39"/>
      <c r="B94" s="40"/>
      <c r="C94" s="41"/>
      <c r="D94" s="219" t="s">
        <v>152</v>
      </c>
      <c r="E94" s="41"/>
      <c r="F94" s="220" t="s">
        <v>159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82</v>
      </c>
    </row>
    <row r="95" s="13" customFormat="1">
      <c r="A95" s="13"/>
      <c r="B95" s="224"/>
      <c r="C95" s="225"/>
      <c r="D95" s="226" t="s">
        <v>154</v>
      </c>
      <c r="E95" s="227" t="s">
        <v>19</v>
      </c>
      <c r="F95" s="228" t="s">
        <v>160</v>
      </c>
      <c r="G95" s="225"/>
      <c r="H95" s="229">
        <v>162.25999999999999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154</v>
      </c>
      <c r="AU95" s="235" t="s">
        <v>82</v>
      </c>
      <c r="AV95" s="13" t="s">
        <v>82</v>
      </c>
      <c r="AW95" s="13" t="s">
        <v>33</v>
      </c>
      <c r="AX95" s="13" t="s">
        <v>80</v>
      </c>
      <c r="AY95" s="235" t="s">
        <v>143</v>
      </c>
    </row>
    <row r="96" s="2" customFormat="1" ht="16.5" customHeight="1">
      <c r="A96" s="39"/>
      <c r="B96" s="40"/>
      <c r="C96" s="206" t="s">
        <v>161</v>
      </c>
      <c r="D96" s="206" t="s">
        <v>145</v>
      </c>
      <c r="E96" s="207" t="s">
        <v>528</v>
      </c>
      <c r="F96" s="208" t="s">
        <v>529</v>
      </c>
      <c r="G96" s="209" t="s">
        <v>148</v>
      </c>
      <c r="H96" s="210">
        <v>3.6000000000000001</v>
      </c>
      <c r="I96" s="211"/>
      <c r="J96" s="212">
        <f>ROUND(I96*H96,2)</f>
        <v>0</v>
      </c>
      <c r="K96" s="208" t="s">
        <v>149</v>
      </c>
      <c r="L96" s="45"/>
      <c r="M96" s="213" t="s">
        <v>19</v>
      </c>
      <c r="N96" s="214" t="s">
        <v>43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150</v>
      </c>
      <c r="AT96" s="217" t="s">
        <v>145</v>
      </c>
      <c r="AU96" s="217" t="s">
        <v>82</v>
      </c>
      <c r="AY96" s="18" t="s">
        <v>143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80</v>
      </c>
      <c r="BK96" s="218">
        <f>ROUND(I96*H96,2)</f>
        <v>0</v>
      </c>
      <c r="BL96" s="18" t="s">
        <v>150</v>
      </c>
      <c r="BM96" s="217" t="s">
        <v>893</v>
      </c>
    </row>
    <row r="97" s="2" customFormat="1">
      <c r="A97" s="39"/>
      <c r="B97" s="40"/>
      <c r="C97" s="41"/>
      <c r="D97" s="219" t="s">
        <v>152</v>
      </c>
      <c r="E97" s="41"/>
      <c r="F97" s="220" t="s">
        <v>531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82</v>
      </c>
    </row>
    <row r="98" s="13" customFormat="1">
      <c r="A98" s="13"/>
      <c r="B98" s="224"/>
      <c r="C98" s="225"/>
      <c r="D98" s="226" t="s">
        <v>154</v>
      </c>
      <c r="E98" s="227" t="s">
        <v>19</v>
      </c>
      <c r="F98" s="228" t="s">
        <v>501</v>
      </c>
      <c r="G98" s="225"/>
      <c r="H98" s="229">
        <v>3.6000000000000001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154</v>
      </c>
      <c r="AU98" s="235" t="s">
        <v>82</v>
      </c>
      <c r="AV98" s="13" t="s">
        <v>82</v>
      </c>
      <c r="AW98" s="13" t="s">
        <v>33</v>
      </c>
      <c r="AX98" s="13" t="s">
        <v>80</v>
      </c>
      <c r="AY98" s="235" t="s">
        <v>143</v>
      </c>
    </row>
    <row r="99" s="2" customFormat="1" ht="24.15" customHeight="1">
      <c r="A99" s="39"/>
      <c r="B99" s="40"/>
      <c r="C99" s="206" t="s">
        <v>150</v>
      </c>
      <c r="D99" s="206" t="s">
        <v>145</v>
      </c>
      <c r="E99" s="207" t="s">
        <v>894</v>
      </c>
      <c r="F99" s="208" t="s">
        <v>895</v>
      </c>
      <c r="G99" s="209" t="s">
        <v>97</v>
      </c>
      <c r="H99" s="210">
        <v>30.286999999999999</v>
      </c>
      <c r="I99" s="211"/>
      <c r="J99" s="212">
        <f>ROUND(I99*H99,2)</f>
        <v>0</v>
      </c>
      <c r="K99" s="208" t="s">
        <v>149</v>
      </c>
      <c r="L99" s="45"/>
      <c r="M99" s="213" t="s">
        <v>19</v>
      </c>
      <c r="N99" s="214" t="s">
        <v>43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150</v>
      </c>
      <c r="AT99" s="217" t="s">
        <v>145</v>
      </c>
      <c r="AU99" s="217" t="s">
        <v>82</v>
      </c>
      <c r="AY99" s="18" t="s">
        <v>143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80</v>
      </c>
      <c r="BK99" s="218">
        <f>ROUND(I99*H99,2)</f>
        <v>0</v>
      </c>
      <c r="BL99" s="18" t="s">
        <v>150</v>
      </c>
      <c r="BM99" s="217" t="s">
        <v>896</v>
      </c>
    </row>
    <row r="100" s="2" customFormat="1">
      <c r="A100" s="39"/>
      <c r="B100" s="40"/>
      <c r="C100" s="41"/>
      <c r="D100" s="219" t="s">
        <v>152</v>
      </c>
      <c r="E100" s="41"/>
      <c r="F100" s="220" t="s">
        <v>897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152</v>
      </c>
      <c r="AU100" s="18" t="s">
        <v>82</v>
      </c>
    </row>
    <row r="101" s="13" customFormat="1">
      <c r="A101" s="13"/>
      <c r="B101" s="224"/>
      <c r="C101" s="225"/>
      <c r="D101" s="226" t="s">
        <v>154</v>
      </c>
      <c r="E101" s="227" t="s">
        <v>19</v>
      </c>
      <c r="F101" s="228" t="s">
        <v>177</v>
      </c>
      <c r="G101" s="225"/>
      <c r="H101" s="229">
        <v>30.286999999999999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154</v>
      </c>
      <c r="AU101" s="235" t="s">
        <v>82</v>
      </c>
      <c r="AV101" s="13" t="s">
        <v>82</v>
      </c>
      <c r="AW101" s="13" t="s">
        <v>33</v>
      </c>
      <c r="AX101" s="13" t="s">
        <v>80</v>
      </c>
      <c r="AY101" s="235" t="s">
        <v>143</v>
      </c>
    </row>
    <row r="102" s="2" customFormat="1" ht="24.15" customHeight="1">
      <c r="A102" s="39"/>
      <c r="B102" s="40"/>
      <c r="C102" s="206" t="s">
        <v>172</v>
      </c>
      <c r="D102" s="206" t="s">
        <v>145</v>
      </c>
      <c r="E102" s="207" t="s">
        <v>898</v>
      </c>
      <c r="F102" s="208" t="s">
        <v>899</v>
      </c>
      <c r="G102" s="209" t="s">
        <v>97</v>
      </c>
      <c r="H102" s="210">
        <v>30.286999999999999</v>
      </c>
      <c r="I102" s="211"/>
      <c r="J102" s="212">
        <f>ROUND(I102*H102,2)</f>
        <v>0</v>
      </c>
      <c r="K102" s="208" t="s">
        <v>149</v>
      </c>
      <c r="L102" s="45"/>
      <c r="M102" s="213" t="s">
        <v>19</v>
      </c>
      <c r="N102" s="214" t="s">
        <v>43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150</v>
      </c>
      <c r="AT102" s="217" t="s">
        <v>145</v>
      </c>
      <c r="AU102" s="217" t="s">
        <v>82</v>
      </c>
      <c r="AY102" s="18" t="s">
        <v>143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80</v>
      </c>
      <c r="BK102" s="218">
        <f>ROUND(I102*H102,2)</f>
        <v>0</v>
      </c>
      <c r="BL102" s="18" t="s">
        <v>150</v>
      </c>
      <c r="BM102" s="217" t="s">
        <v>900</v>
      </c>
    </row>
    <row r="103" s="2" customFormat="1">
      <c r="A103" s="39"/>
      <c r="B103" s="40"/>
      <c r="C103" s="41"/>
      <c r="D103" s="219" t="s">
        <v>152</v>
      </c>
      <c r="E103" s="41"/>
      <c r="F103" s="220" t="s">
        <v>901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82</v>
      </c>
    </row>
    <row r="104" s="13" customFormat="1">
      <c r="A104" s="13"/>
      <c r="B104" s="224"/>
      <c r="C104" s="225"/>
      <c r="D104" s="226" t="s">
        <v>154</v>
      </c>
      <c r="E104" s="227" t="s">
        <v>19</v>
      </c>
      <c r="F104" s="228" t="s">
        <v>902</v>
      </c>
      <c r="G104" s="225"/>
      <c r="H104" s="229">
        <v>76.5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154</v>
      </c>
      <c r="AU104" s="235" t="s">
        <v>82</v>
      </c>
      <c r="AV104" s="13" t="s">
        <v>82</v>
      </c>
      <c r="AW104" s="13" t="s">
        <v>33</v>
      </c>
      <c r="AX104" s="13" t="s">
        <v>72</v>
      </c>
      <c r="AY104" s="235" t="s">
        <v>143</v>
      </c>
    </row>
    <row r="105" s="13" customFormat="1">
      <c r="A105" s="13"/>
      <c r="B105" s="224"/>
      <c r="C105" s="225"/>
      <c r="D105" s="226" t="s">
        <v>154</v>
      </c>
      <c r="E105" s="227" t="s">
        <v>19</v>
      </c>
      <c r="F105" s="228" t="s">
        <v>903</v>
      </c>
      <c r="G105" s="225"/>
      <c r="H105" s="229">
        <v>106.947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154</v>
      </c>
      <c r="AU105" s="235" t="s">
        <v>82</v>
      </c>
      <c r="AV105" s="13" t="s">
        <v>82</v>
      </c>
      <c r="AW105" s="13" t="s">
        <v>33</v>
      </c>
      <c r="AX105" s="13" t="s">
        <v>72</v>
      </c>
      <c r="AY105" s="235" t="s">
        <v>143</v>
      </c>
    </row>
    <row r="106" s="14" customFormat="1">
      <c r="A106" s="14"/>
      <c r="B106" s="236"/>
      <c r="C106" s="237"/>
      <c r="D106" s="226" t="s">
        <v>154</v>
      </c>
      <c r="E106" s="238" t="s">
        <v>19</v>
      </c>
      <c r="F106" s="239" t="s">
        <v>184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154</v>
      </c>
      <c r="AU106" s="245" t="s">
        <v>82</v>
      </c>
      <c r="AV106" s="14" t="s">
        <v>80</v>
      </c>
      <c r="AW106" s="14" t="s">
        <v>33</v>
      </c>
      <c r="AX106" s="14" t="s">
        <v>72</v>
      </c>
      <c r="AY106" s="245" t="s">
        <v>143</v>
      </c>
    </row>
    <row r="107" s="13" customFormat="1">
      <c r="A107" s="13"/>
      <c r="B107" s="224"/>
      <c r="C107" s="225"/>
      <c r="D107" s="226" t="s">
        <v>154</v>
      </c>
      <c r="E107" s="227" t="s">
        <v>19</v>
      </c>
      <c r="F107" s="228" t="s">
        <v>904</v>
      </c>
      <c r="G107" s="225"/>
      <c r="H107" s="229">
        <v>-31.292999999999999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154</v>
      </c>
      <c r="AU107" s="235" t="s">
        <v>82</v>
      </c>
      <c r="AV107" s="13" t="s">
        <v>82</v>
      </c>
      <c r="AW107" s="13" t="s">
        <v>33</v>
      </c>
      <c r="AX107" s="13" t="s">
        <v>72</v>
      </c>
      <c r="AY107" s="235" t="s">
        <v>143</v>
      </c>
    </row>
    <row r="108" s="13" customFormat="1">
      <c r="A108" s="13"/>
      <c r="B108" s="224"/>
      <c r="C108" s="225"/>
      <c r="D108" s="226" t="s">
        <v>154</v>
      </c>
      <c r="E108" s="227" t="s">
        <v>19</v>
      </c>
      <c r="F108" s="228" t="s">
        <v>562</v>
      </c>
      <c r="G108" s="225"/>
      <c r="H108" s="229">
        <v>-0.71999999999999997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154</v>
      </c>
      <c r="AU108" s="235" t="s">
        <v>82</v>
      </c>
      <c r="AV108" s="13" t="s">
        <v>82</v>
      </c>
      <c r="AW108" s="13" t="s">
        <v>33</v>
      </c>
      <c r="AX108" s="13" t="s">
        <v>72</v>
      </c>
      <c r="AY108" s="235" t="s">
        <v>143</v>
      </c>
    </row>
    <row r="109" s="15" customFormat="1">
      <c r="A109" s="15"/>
      <c r="B109" s="246"/>
      <c r="C109" s="247"/>
      <c r="D109" s="226" t="s">
        <v>154</v>
      </c>
      <c r="E109" s="248" t="s">
        <v>49</v>
      </c>
      <c r="F109" s="249" t="s">
        <v>186</v>
      </c>
      <c r="G109" s="247"/>
      <c r="H109" s="250">
        <v>151.434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154</v>
      </c>
      <c r="AU109" s="256" t="s">
        <v>82</v>
      </c>
      <c r="AV109" s="15" t="s">
        <v>150</v>
      </c>
      <c r="AW109" s="15" t="s">
        <v>33</v>
      </c>
      <c r="AX109" s="15" t="s">
        <v>72</v>
      </c>
      <c r="AY109" s="256" t="s">
        <v>143</v>
      </c>
    </row>
    <row r="110" s="13" customFormat="1">
      <c r="A110" s="13"/>
      <c r="B110" s="224"/>
      <c r="C110" s="225"/>
      <c r="D110" s="226" t="s">
        <v>154</v>
      </c>
      <c r="E110" s="227" t="s">
        <v>19</v>
      </c>
      <c r="F110" s="228" t="s">
        <v>177</v>
      </c>
      <c r="G110" s="225"/>
      <c r="H110" s="229">
        <v>30.286999999999999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154</v>
      </c>
      <c r="AU110" s="235" t="s">
        <v>82</v>
      </c>
      <c r="AV110" s="13" t="s">
        <v>82</v>
      </c>
      <c r="AW110" s="13" t="s">
        <v>33</v>
      </c>
      <c r="AX110" s="13" t="s">
        <v>80</v>
      </c>
      <c r="AY110" s="235" t="s">
        <v>143</v>
      </c>
    </row>
    <row r="111" s="2" customFormat="1" ht="24.15" customHeight="1">
      <c r="A111" s="39"/>
      <c r="B111" s="40"/>
      <c r="C111" s="206" t="s">
        <v>178</v>
      </c>
      <c r="D111" s="206" t="s">
        <v>145</v>
      </c>
      <c r="E111" s="207" t="s">
        <v>905</v>
      </c>
      <c r="F111" s="208" t="s">
        <v>906</v>
      </c>
      <c r="G111" s="209" t="s">
        <v>97</v>
      </c>
      <c r="H111" s="210">
        <v>60.573999999999998</v>
      </c>
      <c r="I111" s="211"/>
      <c r="J111" s="212">
        <f>ROUND(I111*H111,2)</f>
        <v>0</v>
      </c>
      <c r="K111" s="208" t="s">
        <v>149</v>
      </c>
      <c r="L111" s="45"/>
      <c r="M111" s="213" t="s">
        <v>19</v>
      </c>
      <c r="N111" s="214" t="s">
        <v>43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150</v>
      </c>
      <c r="AT111" s="217" t="s">
        <v>145</v>
      </c>
      <c r="AU111" s="217" t="s">
        <v>82</v>
      </c>
      <c r="AY111" s="18" t="s">
        <v>143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80</v>
      </c>
      <c r="BK111" s="218">
        <f>ROUND(I111*H111,2)</f>
        <v>0</v>
      </c>
      <c r="BL111" s="18" t="s">
        <v>150</v>
      </c>
      <c r="BM111" s="217" t="s">
        <v>907</v>
      </c>
    </row>
    <row r="112" s="2" customFormat="1">
      <c r="A112" s="39"/>
      <c r="B112" s="40"/>
      <c r="C112" s="41"/>
      <c r="D112" s="219" t="s">
        <v>152</v>
      </c>
      <c r="E112" s="41"/>
      <c r="F112" s="220" t="s">
        <v>908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82</v>
      </c>
    </row>
    <row r="113" s="13" customFormat="1">
      <c r="A113" s="13"/>
      <c r="B113" s="224"/>
      <c r="C113" s="225"/>
      <c r="D113" s="226" t="s">
        <v>154</v>
      </c>
      <c r="E113" s="227" t="s">
        <v>19</v>
      </c>
      <c r="F113" s="228" t="s">
        <v>192</v>
      </c>
      <c r="G113" s="225"/>
      <c r="H113" s="229">
        <v>60.573999999999998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154</v>
      </c>
      <c r="AU113" s="235" t="s">
        <v>82</v>
      </c>
      <c r="AV113" s="13" t="s">
        <v>82</v>
      </c>
      <c r="AW113" s="13" t="s">
        <v>33</v>
      </c>
      <c r="AX113" s="13" t="s">
        <v>80</v>
      </c>
      <c r="AY113" s="235" t="s">
        <v>143</v>
      </c>
    </row>
    <row r="114" s="2" customFormat="1" ht="24.15" customHeight="1">
      <c r="A114" s="39"/>
      <c r="B114" s="40"/>
      <c r="C114" s="206" t="s">
        <v>187</v>
      </c>
      <c r="D114" s="206" t="s">
        <v>145</v>
      </c>
      <c r="E114" s="207" t="s">
        <v>909</v>
      </c>
      <c r="F114" s="208" t="s">
        <v>910</v>
      </c>
      <c r="G114" s="209" t="s">
        <v>97</v>
      </c>
      <c r="H114" s="210">
        <v>30.286999999999999</v>
      </c>
      <c r="I114" s="211"/>
      <c r="J114" s="212">
        <f>ROUND(I114*H114,2)</f>
        <v>0</v>
      </c>
      <c r="K114" s="208" t="s">
        <v>149</v>
      </c>
      <c r="L114" s="45"/>
      <c r="M114" s="213" t="s">
        <v>19</v>
      </c>
      <c r="N114" s="214" t="s">
        <v>43</v>
      </c>
      <c r="O114" s="85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150</v>
      </c>
      <c r="AT114" s="217" t="s">
        <v>145</v>
      </c>
      <c r="AU114" s="217" t="s">
        <v>82</v>
      </c>
      <c r="AY114" s="18" t="s">
        <v>143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80</v>
      </c>
      <c r="BK114" s="218">
        <f>ROUND(I114*H114,2)</f>
        <v>0</v>
      </c>
      <c r="BL114" s="18" t="s">
        <v>150</v>
      </c>
      <c r="BM114" s="217" t="s">
        <v>911</v>
      </c>
    </row>
    <row r="115" s="2" customFormat="1">
      <c r="A115" s="39"/>
      <c r="B115" s="40"/>
      <c r="C115" s="41"/>
      <c r="D115" s="219" t="s">
        <v>152</v>
      </c>
      <c r="E115" s="41"/>
      <c r="F115" s="220" t="s">
        <v>912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82</v>
      </c>
    </row>
    <row r="116" s="13" customFormat="1">
      <c r="A116" s="13"/>
      <c r="B116" s="224"/>
      <c r="C116" s="225"/>
      <c r="D116" s="226" t="s">
        <v>154</v>
      </c>
      <c r="E116" s="227" t="s">
        <v>19</v>
      </c>
      <c r="F116" s="228" t="s">
        <v>177</v>
      </c>
      <c r="G116" s="225"/>
      <c r="H116" s="229">
        <v>30.286999999999999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154</v>
      </c>
      <c r="AU116" s="235" t="s">
        <v>82</v>
      </c>
      <c r="AV116" s="13" t="s">
        <v>82</v>
      </c>
      <c r="AW116" s="13" t="s">
        <v>33</v>
      </c>
      <c r="AX116" s="13" t="s">
        <v>80</v>
      </c>
      <c r="AY116" s="235" t="s">
        <v>143</v>
      </c>
    </row>
    <row r="117" s="2" customFormat="1" ht="21.75" customHeight="1">
      <c r="A117" s="39"/>
      <c r="B117" s="40"/>
      <c r="C117" s="206" t="s">
        <v>193</v>
      </c>
      <c r="D117" s="206" t="s">
        <v>145</v>
      </c>
      <c r="E117" s="207" t="s">
        <v>199</v>
      </c>
      <c r="F117" s="208" t="s">
        <v>200</v>
      </c>
      <c r="G117" s="209" t="s">
        <v>148</v>
      </c>
      <c r="H117" s="210">
        <v>407.66000000000002</v>
      </c>
      <c r="I117" s="211"/>
      <c r="J117" s="212">
        <f>ROUND(I117*H117,2)</f>
        <v>0</v>
      </c>
      <c r="K117" s="208" t="s">
        <v>149</v>
      </c>
      <c r="L117" s="45"/>
      <c r="M117" s="213" t="s">
        <v>19</v>
      </c>
      <c r="N117" s="214" t="s">
        <v>43</v>
      </c>
      <c r="O117" s="85"/>
      <c r="P117" s="215">
        <f>O117*H117</f>
        <v>0</v>
      </c>
      <c r="Q117" s="215">
        <v>0.00084000000000000003</v>
      </c>
      <c r="R117" s="215">
        <f>Q117*H117</f>
        <v>0.34243440000000003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150</v>
      </c>
      <c r="AT117" s="217" t="s">
        <v>145</v>
      </c>
      <c r="AU117" s="217" t="s">
        <v>82</v>
      </c>
      <c r="AY117" s="18" t="s">
        <v>143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80</v>
      </c>
      <c r="BK117" s="218">
        <f>ROUND(I117*H117,2)</f>
        <v>0</v>
      </c>
      <c r="BL117" s="18" t="s">
        <v>150</v>
      </c>
      <c r="BM117" s="217" t="s">
        <v>913</v>
      </c>
    </row>
    <row r="118" s="2" customFormat="1">
      <c r="A118" s="39"/>
      <c r="B118" s="40"/>
      <c r="C118" s="41"/>
      <c r="D118" s="219" t="s">
        <v>152</v>
      </c>
      <c r="E118" s="41"/>
      <c r="F118" s="220" t="s">
        <v>202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152</v>
      </c>
      <c r="AU118" s="18" t="s">
        <v>82</v>
      </c>
    </row>
    <row r="119" s="13" customFormat="1">
      <c r="A119" s="13"/>
      <c r="B119" s="224"/>
      <c r="C119" s="225"/>
      <c r="D119" s="226" t="s">
        <v>154</v>
      </c>
      <c r="E119" s="227" t="s">
        <v>19</v>
      </c>
      <c r="F119" s="228" t="s">
        <v>914</v>
      </c>
      <c r="G119" s="225"/>
      <c r="H119" s="229">
        <v>170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154</v>
      </c>
      <c r="AU119" s="235" t="s">
        <v>82</v>
      </c>
      <c r="AV119" s="13" t="s">
        <v>82</v>
      </c>
      <c r="AW119" s="13" t="s">
        <v>33</v>
      </c>
      <c r="AX119" s="13" t="s">
        <v>72</v>
      </c>
      <c r="AY119" s="235" t="s">
        <v>143</v>
      </c>
    </row>
    <row r="120" s="13" customFormat="1">
      <c r="A120" s="13"/>
      <c r="B120" s="224"/>
      <c r="C120" s="225"/>
      <c r="D120" s="226" t="s">
        <v>154</v>
      </c>
      <c r="E120" s="227" t="s">
        <v>19</v>
      </c>
      <c r="F120" s="228" t="s">
        <v>915</v>
      </c>
      <c r="G120" s="225"/>
      <c r="H120" s="229">
        <v>237.66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154</v>
      </c>
      <c r="AU120" s="235" t="s">
        <v>82</v>
      </c>
      <c r="AV120" s="13" t="s">
        <v>82</v>
      </c>
      <c r="AW120" s="13" t="s">
        <v>33</v>
      </c>
      <c r="AX120" s="13" t="s">
        <v>72</v>
      </c>
      <c r="AY120" s="235" t="s">
        <v>143</v>
      </c>
    </row>
    <row r="121" s="15" customFormat="1">
      <c r="A121" s="15"/>
      <c r="B121" s="246"/>
      <c r="C121" s="247"/>
      <c r="D121" s="226" t="s">
        <v>154</v>
      </c>
      <c r="E121" s="248" t="s">
        <v>19</v>
      </c>
      <c r="F121" s="249" t="s">
        <v>186</v>
      </c>
      <c r="G121" s="247"/>
      <c r="H121" s="250">
        <v>407.66000000000002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6" t="s">
        <v>154</v>
      </c>
      <c r="AU121" s="256" t="s">
        <v>82</v>
      </c>
      <c r="AV121" s="15" t="s">
        <v>150</v>
      </c>
      <c r="AW121" s="15" t="s">
        <v>33</v>
      </c>
      <c r="AX121" s="15" t="s">
        <v>80</v>
      </c>
      <c r="AY121" s="256" t="s">
        <v>143</v>
      </c>
    </row>
    <row r="122" s="2" customFormat="1" ht="24.15" customHeight="1">
      <c r="A122" s="39"/>
      <c r="B122" s="40"/>
      <c r="C122" s="206" t="s">
        <v>198</v>
      </c>
      <c r="D122" s="206" t="s">
        <v>145</v>
      </c>
      <c r="E122" s="207" t="s">
        <v>205</v>
      </c>
      <c r="F122" s="208" t="s">
        <v>206</v>
      </c>
      <c r="G122" s="209" t="s">
        <v>148</v>
      </c>
      <c r="H122" s="210">
        <v>407.66000000000002</v>
      </c>
      <c r="I122" s="211"/>
      <c r="J122" s="212">
        <f>ROUND(I122*H122,2)</f>
        <v>0</v>
      </c>
      <c r="K122" s="208" t="s">
        <v>149</v>
      </c>
      <c r="L122" s="45"/>
      <c r="M122" s="213" t="s">
        <v>19</v>
      </c>
      <c r="N122" s="214" t="s">
        <v>43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150</v>
      </c>
      <c r="AT122" s="217" t="s">
        <v>145</v>
      </c>
      <c r="AU122" s="217" t="s">
        <v>82</v>
      </c>
      <c r="AY122" s="18" t="s">
        <v>143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8" t="s">
        <v>80</v>
      </c>
      <c r="BK122" s="218">
        <f>ROUND(I122*H122,2)</f>
        <v>0</v>
      </c>
      <c r="BL122" s="18" t="s">
        <v>150</v>
      </c>
      <c r="BM122" s="217" t="s">
        <v>916</v>
      </c>
    </row>
    <row r="123" s="2" customFormat="1">
      <c r="A123" s="39"/>
      <c r="B123" s="40"/>
      <c r="C123" s="41"/>
      <c r="D123" s="219" t="s">
        <v>152</v>
      </c>
      <c r="E123" s="41"/>
      <c r="F123" s="220" t="s">
        <v>208</v>
      </c>
      <c r="G123" s="41"/>
      <c r="H123" s="41"/>
      <c r="I123" s="221"/>
      <c r="J123" s="41"/>
      <c r="K123" s="41"/>
      <c r="L123" s="45"/>
      <c r="M123" s="222"/>
      <c r="N123" s="22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152</v>
      </c>
      <c r="AU123" s="18" t="s">
        <v>82</v>
      </c>
    </row>
    <row r="124" s="2" customFormat="1" ht="37.8" customHeight="1">
      <c r="A124" s="39"/>
      <c r="B124" s="40"/>
      <c r="C124" s="206" t="s">
        <v>204</v>
      </c>
      <c r="D124" s="206" t="s">
        <v>145</v>
      </c>
      <c r="E124" s="207" t="s">
        <v>210</v>
      </c>
      <c r="F124" s="208" t="s">
        <v>211</v>
      </c>
      <c r="G124" s="209" t="s">
        <v>97</v>
      </c>
      <c r="H124" s="210">
        <v>51.786000000000001</v>
      </c>
      <c r="I124" s="211"/>
      <c r="J124" s="212">
        <f>ROUND(I124*H124,2)</f>
        <v>0</v>
      </c>
      <c r="K124" s="208" t="s">
        <v>149</v>
      </c>
      <c r="L124" s="45"/>
      <c r="M124" s="213" t="s">
        <v>19</v>
      </c>
      <c r="N124" s="214" t="s">
        <v>43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150</v>
      </c>
      <c r="AT124" s="217" t="s">
        <v>145</v>
      </c>
      <c r="AU124" s="217" t="s">
        <v>82</v>
      </c>
      <c r="AY124" s="18" t="s">
        <v>143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80</v>
      </c>
      <c r="BK124" s="218">
        <f>ROUND(I124*H124,2)</f>
        <v>0</v>
      </c>
      <c r="BL124" s="18" t="s">
        <v>150</v>
      </c>
      <c r="BM124" s="217" t="s">
        <v>917</v>
      </c>
    </row>
    <row r="125" s="2" customFormat="1">
      <c r="A125" s="39"/>
      <c r="B125" s="40"/>
      <c r="C125" s="41"/>
      <c r="D125" s="219" t="s">
        <v>152</v>
      </c>
      <c r="E125" s="41"/>
      <c r="F125" s="220" t="s">
        <v>213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82</v>
      </c>
    </row>
    <row r="126" s="13" customFormat="1">
      <c r="A126" s="13"/>
      <c r="B126" s="224"/>
      <c r="C126" s="225"/>
      <c r="D126" s="226" t="s">
        <v>154</v>
      </c>
      <c r="E126" s="227" t="s">
        <v>19</v>
      </c>
      <c r="F126" s="228" t="s">
        <v>214</v>
      </c>
      <c r="G126" s="225"/>
      <c r="H126" s="229">
        <v>51.786000000000001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154</v>
      </c>
      <c r="AU126" s="235" t="s">
        <v>82</v>
      </c>
      <c r="AV126" s="13" t="s">
        <v>82</v>
      </c>
      <c r="AW126" s="13" t="s">
        <v>33</v>
      </c>
      <c r="AX126" s="13" t="s">
        <v>80</v>
      </c>
      <c r="AY126" s="235" t="s">
        <v>143</v>
      </c>
    </row>
    <row r="127" s="2" customFormat="1" ht="24.15" customHeight="1">
      <c r="A127" s="39"/>
      <c r="B127" s="40"/>
      <c r="C127" s="206" t="s">
        <v>209</v>
      </c>
      <c r="D127" s="206" t="s">
        <v>145</v>
      </c>
      <c r="E127" s="207" t="s">
        <v>215</v>
      </c>
      <c r="F127" s="208" t="s">
        <v>216</v>
      </c>
      <c r="G127" s="209" t="s">
        <v>217</v>
      </c>
      <c r="H127" s="210">
        <v>98.393000000000001</v>
      </c>
      <c r="I127" s="211"/>
      <c r="J127" s="212">
        <f>ROUND(I127*H127,2)</f>
        <v>0</v>
      </c>
      <c r="K127" s="208" t="s">
        <v>149</v>
      </c>
      <c r="L127" s="45"/>
      <c r="M127" s="213" t="s">
        <v>19</v>
      </c>
      <c r="N127" s="214" t="s">
        <v>43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150</v>
      </c>
      <c r="AT127" s="217" t="s">
        <v>145</v>
      </c>
      <c r="AU127" s="217" t="s">
        <v>82</v>
      </c>
      <c r="AY127" s="18" t="s">
        <v>143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80</v>
      </c>
      <c r="BK127" s="218">
        <f>ROUND(I127*H127,2)</f>
        <v>0</v>
      </c>
      <c r="BL127" s="18" t="s">
        <v>150</v>
      </c>
      <c r="BM127" s="217" t="s">
        <v>918</v>
      </c>
    </row>
    <row r="128" s="2" customFormat="1">
      <c r="A128" s="39"/>
      <c r="B128" s="40"/>
      <c r="C128" s="41"/>
      <c r="D128" s="219" t="s">
        <v>152</v>
      </c>
      <c r="E128" s="41"/>
      <c r="F128" s="220" t="s">
        <v>219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82</v>
      </c>
    </row>
    <row r="129" s="14" customFormat="1">
      <c r="A129" s="14"/>
      <c r="B129" s="236"/>
      <c r="C129" s="237"/>
      <c r="D129" s="226" t="s">
        <v>154</v>
      </c>
      <c r="E129" s="238" t="s">
        <v>19</v>
      </c>
      <c r="F129" s="239" t="s">
        <v>220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154</v>
      </c>
      <c r="AU129" s="245" t="s">
        <v>82</v>
      </c>
      <c r="AV129" s="14" t="s">
        <v>80</v>
      </c>
      <c r="AW129" s="14" t="s">
        <v>33</v>
      </c>
      <c r="AX129" s="14" t="s">
        <v>72</v>
      </c>
      <c r="AY129" s="245" t="s">
        <v>143</v>
      </c>
    </row>
    <row r="130" s="13" customFormat="1">
      <c r="A130" s="13"/>
      <c r="B130" s="224"/>
      <c r="C130" s="225"/>
      <c r="D130" s="226" t="s">
        <v>154</v>
      </c>
      <c r="E130" s="227" t="s">
        <v>19</v>
      </c>
      <c r="F130" s="228" t="s">
        <v>221</v>
      </c>
      <c r="G130" s="225"/>
      <c r="H130" s="229">
        <v>98.393000000000001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154</v>
      </c>
      <c r="AU130" s="235" t="s">
        <v>82</v>
      </c>
      <c r="AV130" s="13" t="s">
        <v>82</v>
      </c>
      <c r="AW130" s="13" t="s">
        <v>33</v>
      </c>
      <c r="AX130" s="13" t="s">
        <v>80</v>
      </c>
      <c r="AY130" s="235" t="s">
        <v>143</v>
      </c>
    </row>
    <row r="131" s="2" customFormat="1" ht="24.15" customHeight="1">
      <c r="A131" s="39"/>
      <c r="B131" s="40"/>
      <c r="C131" s="206" t="s">
        <v>8</v>
      </c>
      <c r="D131" s="206" t="s">
        <v>145</v>
      </c>
      <c r="E131" s="207" t="s">
        <v>223</v>
      </c>
      <c r="F131" s="208" t="s">
        <v>224</v>
      </c>
      <c r="G131" s="209" t="s">
        <v>97</v>
      </c>
      <c r="H131" s="210">
        <v>99.647999999999996</v>
      </c>
      <c r="I131" s="211"/>
      <c r="J131" s="212">
        <f>ROUND(I131*H131,2)</f>
        <v>0</v>
      </c>
      <c r="K131" s="208" t="s">
        <v>149</v>
      </c>
      <c r="L131" s="45"/>
      <c r="M131" s="213" t="s">
        <v>19</v>
      </c>
      <c r="N131" s="214" t="s">
        <v>43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150</v>
      </c>
      <c r="AT131" s="217" t="s">
        <v>145</v>
      </c>
      <c r="AU131" s="217" t="s">
        <v>82</v>
      </c>
      <c r="AY131" s="18" t="s">
        <v>143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80</v>
      </c>
      <c r="BK131" s="218">
        <f>ROUND(I131*H131,2)</f>
        <v>0</v>
      </c>
      <c r="BL131" s="18" t="s">
        <v>150</v>
      </c>
      <c r="BM131" s="217" t="s">
        <v>919</v>
      </c>
    </row>
    <row r="132" s="2" customFormat="1">
      <c r="A132" s="39"/>
      <c r="B132" s="40"/>
      <c r="C132" s="41"/>
      <c r="D132" s="219" t="s">
        <v>152</v>
      </c>
      <c r="E132" s="41"/>
      <c r="F132" s="220" t="s">
        <v>226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152</v>
      </c>
      <c r="AU132" s="18" t="s">
        <v>82</v>
      </c>
    </row>
    <row r="133" s="13" customFormat="1">
      <c r="A133" s="13"/>
      <c r="B133" s="224"/>
      <c r="C133" s="225"/>
      <c r="D133" s="226" t="s">
        <v>154</v>
      </c>
      <c r="E133" s="227" t="s">
        <v>19</v>
      </c>
      <c r="F133" s="228" t="s">
        <v>227</v>
      </c>
      <c r="G133" s="225"/>
      <c r="H133" s="229">
        <v>151.434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154</v>
      </c>
      <c r="AU133" s="235" t="s">
        <v>82</v>
      </c>
      <c r="AV133" s="13" t="s">
        <v>82</v>
      </c>
      <c r="AW133" s="13" t="s">
        <v>33</v>
      </c>
      <c r="AX133" s="13" t="s">
        <v>72</v>
      </c>
      <c r="AY133" s="235" t="s">
        <v>143</v>
      </c>
    </row>
    <row r="134" s="13" customFormat="1">
      <c r="A134" s="13"/>
      <c r="B134" s="224"/>
      <c r="C134" s="225"/>
      <c r="D134" s="226" t="s">
        <v>154</v>
      </c>
      <c r="E134" s="227" t="s">
        <v>19</v>
      </c>
      <c r="F134" s="228" t="s">
        <v>920</v>
      </c>
      <c r="G134" s="225"/>
      <c r="H134" s="229">
        <v>-51.786000000000001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154</v>
      </c>
      <c r="AU134" s="235" t="s">
        <v>82</v>
      </c>
      <c r="AV134" s="13" t="s">
        <v>82</v>
      </c>
      <c r="AW134" s="13" t="s">
        <v>33</v>
      </c>
      <c r="AX134" s="13" t="s">
        <v>72</v>
      </c>
      <c r="AY134" s="235" t="s">
        <v>143</v>
      </c>
    </row>
    <row r="135" s="15" customFormat="1">
      <c r="A135" s="15"/>
      <c r="B135" s="246"/>
      <c r="C135" s="247"/>
      <c r="D135" s="226" t="s">
        <v>154</v>
      </c>
      <c r="E135" s="248" t="s">
        <v>100</v>
      </c>
      <c r="F135" s="249" t="s">
        <v>186</v>
      </c>
      <c r="G135" s="247"/>
      <c r="H135" s="250">
        <v>99.647999999999996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154</v>
      </c>
      <c r="AU135" s="256" t="s">
        <v>82</v>
      </c>
      <c r="AV135" s="15" t="s">
        <v>150</v>
      </c>
      <c r="AW135" s="15" t="s">
        <v>33</v>
      </c>
      <c r="AX135" s="15" t="s">
        <v>80</v>
      </c>
      <c r="AY135" s="256" t="s">
        <v>143</v>
      </c>
    </row>
    <row r="136" s="2" customFormat="1" ht="37.8" customHeight="1">
      <c r="A136" s="39"/>
      <c r="B136" s="40"/>
      <c r="C136" s="206" t="s">
        <v>222</v>
      </c>
      <c r="D136" s="206" t="s">
        <v>145</v>
      </c>
      <c r="E136" s="207" t="s">
        <v>230</v>
      </c>
      <c r="F136" s="208" t="s">
        <v>231</v>
      </c>
      <c r="G136" s="209" t="s">
        <v>97</v>
      </c>
      <c r="H136" s="210">
        <v>40.914000000000001</v>
      </c>
      <c r="I136" s="211"/>
      <c r="J136" s="212">
        <f>ROUND(I136*H136,2)</f>
        <v>0</v>
      </c>
      <c r="K136" s="208" t="s">
        <v>149</v>
      </c>
      <c r="L136" s="45"/>
      <c r="M136" s="213" t="s">
        <v>19</v>
      </c>
      <c r="N136" s="214" t="s">
        <v>43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150</v>
      </c>
      <c r="AT136" s="217" t="s">
        <v>145</v>
      </c>
      <c r="AU136" s="217" t="s">
        <v>82</v>
      </c>
      <c r="AY136" s="18" t="s">
        <v>143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80</v>
      </c>
      <c r="BK136" s="218">
        <f>ROUND(I136*H136,2)</f>
        <v>0</v>
      </c>
      <c r="BL136" s="18" t="s">
        <v>150</v>
      </c>
      <c r="BM136" s="217" t="s">
        <v>921</v>
      </c>
    </row>
    <row r="137" s="2" customFormat="1">
      <c r="A137" s="39"/>
      <c r="B137" s="40"/>
      <c r="C137" s="41"/>
      <c r="D137" s="219" t="s">
        <v>152</v>
      </c>
      <c r="E137" s="41"/>
      <c r="F137" s="220" t="s">
        <v>233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82</v>
      </c>
    </row>
    <row r="138" s="13" customFormat="1">
      <c r="A138" s="13"/>
      <c r="B138" s="224"/>
      <c r="C138" s="225"/>
      <c r="D138" s="226" t="s">
        <v>154</v>
      </c>
      <c r="E138" s="227" t="s">
        <v>19</v>
      </c>
      <c r="F138" s="228" t="s">
        <v>922</v>
      </c>
      <c r="G138" s="225"/>
      <c r="H138" s="229">
        <v>15.75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154</v>
      </c>
      <c r="AU138" s="235" t="s">
        <v>82</v>
      </c>
      <c r="AV138" s="13" t="s">
        <v>82</v>
      </c>
      <c r="AW138" s="13" t="s">
        <v>33</v>
      </c>
      <c r="AX138" s="13" t="s">
        <v>72</v>
      </c>
      <c r="AY138" s="235" t="s">
        <v>143</v>
      </c>
    </row>
    <row r="139" s="13" customFormat="1">
      <c r="A139" s="13"/>
      <c r="B139" s="224"/>
      <c r="C139" s="225"/>
      <c r="D139" s="226" t="s">
        <v>154</v>
      </c>
      <c r="E139" s="227" t="s">
        <v>19</v>
      </c>
      <c r="F139" s="228" t="s">
        <v>923</v>
      </c>
      <c r="G139" s="225"/>
      <c r="H139" s="229">
        <v>25.164000000000001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154</v>
      </c>
      <c r="AU139" s="235" t="s">
        <v>82</v>
      </c>
      <c r="AV139" s="13" t="s">
        <v>82</v>
      </c>
      <c r="AW139" s="13" t="s">
        <v>33</v>
      </c>
      <c r="AX139" s="13" t="s">
        <v>72</v>
      </c>
      <c r="AY139" s="235" t="s">
        <v>143</v>
      </c>
    </row>
    <row r="140" s="15" customFormat="1">
      <c r="A140" s="15"/>
      <c r="B140" s="246"/>
      <c r="C140" s="247"/>
      <c r="D140" s="226" t="s">
        <v>154</v>
      </c>
      <c r="E140" s="248" t="s">
        <v>103</v>
      </c>
      <c r="F140" s="249" t="s">
        <v>186</v>
      </c>
      <c r="G140" s="247"/>
      <c r="H140" s="250">
        <v>40.914000000000001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154</v>
      </c>
      <c r="AU140" s="256" t="s">
        <v>82</v>
      </c>
      <c r="AV140" s="15" t="s">
        <v>150</v>
      </c>
      <c r="AW140" s="15" t="s">
        <v>33</v>
      </c>
      <c r="AX140" s="15" t="s">
        <v>80</v>
      </c>
      <c r="AY140" s="256" t="s">
        <v>143</v>
      </c>
    </row>
    <row r="141" s="2" customFormat="1" ht="16.5" customHeight="1">
      <c r="A141" s="39"/>
      <c r="B141" s="40"/>
      <c r="C141" s="257" t="s">
        <v>229</v>
      </c>
      <c r="D141" s="257" t="s">
        <v>236</v>
      </c>
      <c r="E141" s="258" t="s">
        <v>237</v>
      </c>
      <c r="F141" s="259" t="s">
        <v>238</v>
      </c>
      <c r="G141" s="260" t="s">
        <v>217</v>
      </c>
      <c r="H141" s="261">
        <v>73.644999999999996</v>
      </c>
      <c r="I141" s="262"/>
      <c r="J141" s="263">
        <f>ROUND(I141*H141,2)</f>
        <v>0</v>
      </c>
      <c r="K141" s="259" t="s">
        <v>149</v>
      </c>
      <c r="L141" s="264"/>
      <c r="M141" s="265" t="s">
        <v>19</v>
      </c>
      <c r="N141" s="266" t="s">
        <v>43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193</v>
      </c>
      <c r="AT141" s="217" t="s">
        <v>236</v>
      </c>
      <c r="AU141" s="217" t="s">
        <v>82</v>
      </c>
      <c r="AY141" s="18" t="s">
        <v>143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80</v>
      </c>
      <c r="BK141" s="218">
        <f>ROUND(I141*H141,2)</f>
        <v>0</v>
      </c>
      <c r="BL141" s="18" t="s">
        <v>150</v>
      </c>
      <c r="BM141" s="217" t="s">
        <v>924</v>
      </c>
    </row>
    <row r="142" s="13" customFormat="1">
      <c r="A142" s="13"/>
      <c r="B142" s="224"/>
      <c r="C142" s="225"/>
      <c r="D142" s="226" t="s">
        <v>154</v>
      </c>
      <c r="E142" s="225"/>
      <c r="F142" s="228" t="s">
        <v>925</v>
      </c>
      <c r="G142" s="225"/>
      <c r="H142" s="229">
        <v>73.644999999999996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154</v>
      </c>
      <c r="AU142" s="235" t="s">
        <v>82</v>
      </c>
      <c r="AV142" s="13" t="s">
        <v>82</v>
      </c>
      <c r="AW142" s="13" t="s">
        <v>4</v>
      </c>
      <c r="AX142" s="13" t="s">
        <v>80</v>
      </c>
      <c r="AY142" s="235" t="s">
        <v>143</v>
      </c>
    </row>
    <row r="143" s="2" customFormat="1" ht="24.15" customHeight="1">
      <c r="A143" s="39"/>
      <c r="B143" s="40"/>
      <c r="C143" s="206" t="s">
        <v>235</v>
      </c>
      <c r="D143" s="206" t="s">
        <v>145</v>
      </c>
      <c r="E143" s="207" t="s">
        <v>588</v>
      </c>
      <c r="F143" s="208" t="s">
        <v>589</v>
      </c>
      <c r="G143" s="209" t="s">
        <v>148</v>
      </c>
      <c r="H143" s="210">
        <v>3.6000000000000001</v>
      </c>
      <c r="I143" s="211"/>
      <c r="J143" s="212">
        <f>ROUND(I143*H143,2)</f>
        <v>0</v>
      </c>
      <c r="K143" s="208" t="s">
        <v>149</v>
      </c>
      <c r="L143" s="45"/>
      <c r="M143" s="213" t="s">
        <v>19</v>
      </c>
      <c r="N143" s="214" t="s">
        <v>43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150</v>
      </c>
      <c r="AT143" s="217" t="s">
        <v>145</v>
      </c>
      <c r="AU143" s="217" t="s">
        <v>82</v>
      </c>
      <c r="AY143" s="18" t="s">
        <v>143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80</v>
      </c>
      <c r="BK143" s="218">
        <f>ROUND(I143*H143,2)</f>
        <v>0</v>
      </c>
      <c r="BL143" s="18" t="s">
        <v>150</v>
      </c>
      <c r="BM143" s="217" t="s">
        <v>926</v>
      </c>
    </row>
    <row r="144" s="2" customFormat="1">
      <c r="A144" s="39"/>
      <c r="B144" s="40"/>
      <c r="C144" s="41"/>
      <c r="D144" s="219" t="s">
        <v>152</v>
      </c>
      <c r="E144" s="41"/>
      <c r="F144" s="220" t="s">
        <v>591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82</v>
      </c>
    </row>
    <row r="145" s="2" customFormat="1" ht="24.15" customHeight="1">
      <c r="A145" s="39"/>
      <c r="B145" s="40"/>
      <c r="C145" s="206" t="s">
        <v>242</v>
      </c>
      <c r="D145" s="206" t="s">
        <v>145</v>
      </c>
      <c r="E145" s="207" t="s">
        <v>592</v>
      </c>
      <c r="F145" s="208" t="s">
        <v>593</v>
      </c>
      <c r="G145" s="209" t="s">
        <v>148</v>
      </c>
      <c r="H145" s="210">
        <v>3.6000000000000001</v>
      </c>
      <c r="I145" s="211"/>
      <c r="J145" s="212">
        <f>ROUND(I145*H145,2)</f>
        <v>0</v>
      </c>
      <c r="K145" s="208" t="s">
        <v>149</v>
      </c>
      <c r="L145" s="45"/>
      <c r="M145" s="213" t="s">
        <v>19</v>
      </c>
      <c r="N145" s="214" t="s">
        <v>43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150</v>
      </c>
      <c r="AT145" s="217" t="s">
        <v>145</v>
      </c>
      <c r="AU145" s="217" t="s">
        <v>82</v>
      </c>
      <c r="AY145" s="18" t="s">
        <v>143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80</v>
      </c>
      <c r="BK145" s="218">
        <f>ROUND(I145*H145,2)</f>
        <v>0</v>
      </c>
      <c r="BL145" s="18" t="s">
        <v>150</v>
      </c>
      <c r="BM145" s="217" t="s">
        <v>927</v>
      </c>
    </row>
    <row r="146" s="2" customFormat="1">
      <c r="A146" s="39"/>
      <c r="B146" s="40"/>
      <c r="C146" s="41"/>
      <c r="D146" s="219" t="s">
        <v>152</v>
      </c>
      <c r="E146" s="41"/>
      <c r="F146" s="220" t="s">
        <v>595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82</v>
      </c>
    </row>
    <row r="147" s="13" customFormat="1">
      <c r="A147" s="13"/>
      <c r="B147" s="224"/>
      <c r="C147" s="225"/>
      <c r="D147" s="226" t="s">
        <v>154</v>
      </c>
      <c r="E147" s="227" t="s">
        <v>19</v>
      </c>
      <c r="F147" s="228" t="s">
        <v>928</v>
      </c>
      <c r="G147" s="225"/>
      <c r="H147" s="229">
        <v>3.6000000000000001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154</v>
      </c>
      <c r="AU147" s="235" t="s">
        <v>82</v>
      </c>
      <c r="AV147" s="13" t="s">
        <v>82</v>
      </c>
      <c r="AW147" s="13" t="s">
        <v>33</v>
      </c>
      <c r="AX147" s="13" t="s">
        <v>72</v>
      </c>
      <c r="AY147" s="235" t="s">
        <v>143</v>
      </c>
    </row>
    <row r="148" s="15" customFormat="1">
      <c r="A148" s="15"/>
      <c r="B148" s="246"/>
      <c r="C148" s="247"/>
      <c r="D148" s="226" t="s">
        <v>154</v>
      </c>
      <c r="E148" s="248" t="s">
        <v>501</v>
      </c>
      <c r="F148" s="249" t="s">
        <v>186</v>
      </c>
      <c r="G148" s="247"/>
      <c r="H148" s="250">
        <v>3.6000000000000001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154</v>
      </c>
      <c r="AU148" s="256" t="s">
        <v>82</v>
      </c>
      <c r="AV148" s="15" t="s">
        <v>150</v>
      </c>
      <c r="AW148" s="15" t="s">
        <v>33</v>
      </c>
      <c r="AX148" s="15" t="s">
        <v>80</v>
      </c>
      <c r="AY148" s="256" t="s">
        <v>143</v>
      </c>
    </row>
    <row r="149" s="2" customFormat="1" ht="16.5" customHeight="1">
      <c r="A149" s="39"/>
      <c r="B149" s="40"/>
      <c r="C149" s="257" t="s">
        <v>248</v>
      </c>
      <c r="D149" s="257" t="s">
        <v>236</v>
      </c>
      <c r="E149" s="258" t="s">
        <v>597</v>
      </c>
      <c r="F149" s="259" t="s">
        <v>598</v>
      </c>
      <c r="G149" s="260" t="s">
        <v>599</v>
      </c>
      <c r="H149" s="261">
        <v>0.053999999999999999</v>
      </c>
      <c r="I149" s="262"/>
      <c r="J149" s="263">
        <f>ROUND(I149*H149,2)</f>
        <v>0</v>
      </c>
      <c r="K149" s="259" t="s">
        <v>149</v>
      </c>
      <c r="L149" s="264"/>
      <c r="M149" s="265" t="s">
        <v>19</v>
      </c>
      <c r="N149" s="266" t="s">
        <v>43</v>
      </c>
      <c r="O149" s="85"/>
      <c r="P149" s="215">
        <f>O149*H149</f>
        <v>0</v>
      </c>
      <c r="Q149" s="215">
        <v>0.001</v>
      </c>
      <c r="R149" s="215">
        <f>Q149*H149</f>
        <v>5.3999999999999998E-05</v>
      </c>
      <c r="S149" s="215">
        <v>0</v>
      </c>
      <c r="T149" s="21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193</v>
      </c>
      <c r="AT149" s="217" t="s">
        <v>236</v>
      </c>
      <c r="AU149" s="217" t="s">
        <v>82</v>
      </c>
      <c r="AY149" s="18" t="s">
        <v>143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80</v>
      </c>
      <c r="BK149" s="218">
        <f>ROUND(I149*H149,2)</f>
        <v>0</v>
      </c>
      <c r="BL149" s="18" t="s">
        <v>150</v>
      </c>
      <c r="BM149" s="217" t="s">
        <v>929</v>
      </c>
    </row>
    <row r="150" s="13" customFormat="1">
      <c r="A150" s="13"/>
      <c r="B150" s="224"/>
      <c r="C150" s="225"/>
      <c r="D150" s="226" t="s">
        <v>154</v>
      </c>
      <c r="E150" s="225"/>
      <c r="F150" s="228" t="s">
        <v>930</v>
      </c>
      <c r="G150" s="225"/>
      <c r="H150" s="229">
        <v>0.053999999999999999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154</v>
      </c>
      <c r="AU150" s="235" t="s">
        <v>82</v>
      </c>
      <c r="AV150" s="13" t="s">
        <v>82</v>
      </c>
      <c r="AW150" s="13" t="s">
        <v>4</v>
      </c>
      <c r="AX150" s="13" t="s">
        <v>80</v>
      </c>
      <c r="AY150" s="235" t="s">
        <v>143</v>
      </c>
    </row>
    <row r="151" s="2" customFormat="1" ht="16.5" customHeight="1">
      <c r="A151" s="39"/>
      <c r="B151" s="40"/>
      <c r="C151" s="206" t="s">
        <v>254</v>
      </c>
      <c r="D151" s="206" t="s">
        <v>145</v>
      </c>
      <c r="E151" s="207" t="s">
        <v>602</v>
      </c>
      <c r="F151" s="208" t="s">
        <v>603</v>
      </c>
      <c r="G151" s="209" t="s">
        <v>148</v>
      </c>
      <c r="H151" s="210">
        <v>3.6000000000000001</v>
      </c>
      <c r="I151" s="211"/>
      <c r="J151" s="212">
        <f>ROUND(I151*H151,2)</f>
        <v>0</v>
      </c>
      <c r="K151" s="208" t="s">
        <v>149</v>
      </c>
      <c r="L151" s="45"/>
      <c r="M151" s="213" t="s">
        <v>19</v>
      </c>
      <c r="N151" s="214" t="s">
        <v>43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150</v>
      </c>
      <c r="AT151" s="217" t="s">
        <v>145</v>
      </c>
      <c r="AU151" s="217" t="s">
        <v>82</v>
      </c>
      <c r="AY151" s="18" t="s">
        <v>143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80</v>
      </c>
      <c r="BK151" s="218">
        <f>ROUND(I151*H151,2)</f>
        <v>0</v>
      </c>
      <c r="BL151" s="18" t="s">
        <v>150</v>
      </c>
      <c r="BM151" s="217" t="s">
        <v>931</v>
      </c>
    </row>
    <row r="152" s="2" customFormat="1">
      <c r="A152" s="39"/>
      <c r="B152" s="40"/>
      <c r="C152" s="41"/>
      <c r="D152" s="219" t="s">
        <v>152</v>
      </c>
      <c r="E152" s="41"/>
      <c r="F152" s="220" t="s">
        <v>605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152</v>
      </c>
      <c r="AU152" s="18" t="s">
        <v>82</v>
      </c>
    </row>
    <row r="153" s="2" customFormat="1" ht="24.15" customHeight="1">
      <c r="A153" s="39"/>
      <c r="B153" s="40"/>
      <c r="C153" s="206" t="s">
        <v>260</v>
      </c>
      <c r="D153" s="206" t="s">
        <v>145</v>
      </c>
      <c r="E153" s="207" t="s">
        <v>606</v>
      </c>
      <c r="F153" s="208" t="s">
        <v>607</v>
      </c>
      <c r="G153" s="209" t="s">
        <v>148</v>
      </c>
      <c r="H153" s="210">
        <v>3.6000000000000001</v>
      </c>
      <c r="I153" s="211"/>
      <c r="J153" s="212">
        <f>ROUND(I153*H153,2)</f>
        <v>0</v>
      </c>
      <c r="K153" s="208" t="s">
        <v>149</v>
      </c>
      <c r="L153" s="45"/>
      <c r="M153" s="213" t="s">
        <v>19</v>
      </c>
      <c r="N153" s="214" t="s">
        <v>43</v>
      </c>
      <c r="O153" s="85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150</v>
      </c>
      <c r="AT153" s="217" t="s">
        <v>145</v>
      </c>
      <c r="AU153" s="217" t="s">
        <v>82</v>
      </c>
      <c r="AY153" s="18" t="s">
        <v>143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80</v>
      </c>
      <c r="BK153" s="218">
        <f>ROUND(I153*H153,2)</f>
        <v>0</v>
      </c>
      <c r="BL153" s="18" t="s">
        <v>150</v>
      </c>
      <c r="BM153" s="217" t="s">
        <v>932</v>
      </c>
    </row>
    <row r="154" s="2" customFormat="1">
      <c r="A154" s="39"/>
      <c r="B154" s="40"/>
      <c r="C154" s="41"/>
      <c r="D154" s="219" t="s">
        <v>152</v>
      </c>
      <c r="E154" s="41"/>
      <c r="F154" s="220" t="s">
        <v>609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82</v>
      </c>
    </row>
    <row r="155" s="2" customFormat="1" ht="16.5" customHeight="1">
      <c r="A155" s="39"/>
      <c r="B155" s="40"/>
      <c r="C155" s="206" t="s">
        <v>266</v>
      </c>
      <c r="D155" s="206" t="s">
        <v>145</v>
      </c>
      <c r="E155" s="207" t="s">
        <v>610</v>
      </c>
      <c r="F155" s="208" t="s">
        <v>611</v>
      </c>
      <c r="G155" s="209" t="s">
        <v>148</v>
      </c>
      <c r="H155" s="210">
        <v>3.6000000000000001</v>
      </c>
      <c r="I155" s="211"/>
      <c r="J155" s="212">
        <f>ROUND(I155*H155,2)</f>
        <v>0</v>
      </c>
      <c r="K155" s="208" t="s">
        <v>149</v>
      </c>
      <c r="L155" s="45"/>
      <c r="M155" s="213" t="s">
        <v>19</v>
      </c>
      <c r="N155" s="214" t="s">
        <v>43</v>
      </c>
      <c r="O155" s="85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7" t="s">
        <v>150</v>
      </c>
      <c r="AT155" s="217" t="s">
        <v>145</v>
      </c>
      <c r="AU155" s="217" t="s">
        <v>82</v>
      </c>
      <c r="AY155" s="18" t="s">
        <v>143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80</v>
      </c>
      <c r="BK155" s="218">
        <f>ROUND(I155*H155,2)</f>
        <v>0</v>
      </c>
      <c r="BL155" s="18" t="s">
        <v>150</v>
      </c>
      <c r="BM155" s="217" t="s">
        <v>933</v>
      </c>
    </row>
    <row r="156" s="2" customFormat="1">
      <c r="A156" s="39"/>
      <c r="B156" s="40"/>
      <c r="C156" s="41"/>
      <c r="D156" s="219" t="s">
        <v>152</v>
      </c>
      <c r="E156" s="41"/>
      <c r="F156" s="220" t="s">
        <v>613</v>
      </c>
      <c r="G156" s="41"/>
      <c r="H156" s="41"/>
      <c r="I156" s="221"/>
      <c r="J156" s="41"/>
      <c r="K156" s="41"/>
      <c r="L156" s="45"/>
      <c r="M156" s="222"/>
      <c r="N156" s="22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152</v>
      </c>
      <c r="AU156" s="18" t="s">
        <v>82</v>
      </c>
    </row>
    <row r="157" s="2" customFormat="1" ht="16.5" customHeight="1">
      <c r="A157" s="39"/>
      <c r="B157" s="40"/>
      <c r="C157" s="206" t="s">
        <v>7</v>
      </c>
      <c r="D157" s="206" t="s">
        <v>145</v>
      </c>
      <c r="E157" s="207" t="s">
        <v>614</v>
      </c>
      <c r="F157" s="208" t="s">
        <v>615</v>
      </c>
      <c r="G157" s="209" t="s">
        <v>97</v>
      </c>
      <c r="H157" s="210">
        <v>0.35999999999999999</v>
      </c>
      <c r="I157" s="211"/>
      <c r="J157" s="212">
        <f>ROUND(I157*H157,2)</f>
        <v>0</v>
      </c>
      <c r="K157" s="208" t="s">
        <v>149</v>
      </c>
      <c r="L157" s="45"/>
      <c r="M157" s="213" t="s">
        <v>19</v>
      </c>
      <c r="N157" s="214" t="s">
        <v>43</v>
      </c>
      <c r="O157" s="85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150</v>
      </c>
      <c r="AT157" s="217" t="s">
        <v>145</v>
      </c>
      <c r="AU157" s="217" t="s">
        <v>82</v>
      </c>
      <c r="AY157" s="18" t="s">
        <v>143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80</v>
      </c>
      <c r="BK157" s="218">
        <f>ROUND(I157*H157,2)</f>
        <v>0</v>
      </c>
      <c r="BL157" s="18" t="s">
        <v>150</v>
      </c>
      <c r="BM157" s="217" t="s">
        <v>934</v>
      </c>
    </row>
    <row r="158" s="2" customFormat="1">
      <c r="A158" s="39"/>
      <c r="B158" s="40"/>
      <c r="C158" s="41"/>
      <c r="D158" s="219" t="s">
        <v>152</v>
      </c>
      <c r="E158" s="41"/>
      <c r="F158" s="220" t="s">
        <v>617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152</v>
      </c>
      <c r="AU158" s="18" t="s">
        <v>82</v>
      </c>
    </row>
    <row r="159" s="13" customFormat="1">
      <c r="A159" s="13"/>
      <c r="B159" s="224"/>
      <c r="C159" s="225"/>
      <c r="D159" s="226" t="s">
        <v>154</v>
      </c>
      <c r="E159" s="225"/>
      <c r="F159" s="228" t="s">
        <v>935</v>
      </c>
      <c r="G159" s="225"/>
      <c r="H159" s="229">
        <v>0.35999999999999999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154</v>
      </c>
      <c r="AU159" s="235" t="s">
        <v>82</v>
      </c>
      <c r="AV159" s="13" t="s">
        <v>82</v>
      </c>
      <c r="AW159" s="13" t="s">
        <v>4</v>
      </c>
      <c r="AX159" s="13" t="s">
        <v>80</v>
      </c>
      <c r="AY159" s="235" t="s">
        <v>143</v>
      </c>
    </row>
    <row r="160" s="2" customFormat="1" ht="16.5" customHeight="1">
      <c r="A160" s="39"/>
      <c r="B160" s="40"/>
      <c r="C160" s="257" t="s">
        <v>276</v>
      </c>
      <c r="D160" s="257" t="s">
        <v>236</v>
      </c>
      <c r="E160" s="258" t="s">
        <v>619</v>
      </c>
      <c r="F160" s="259" t="s">
        <v>620</v>
      </c>
      <c r="G160" s="260" t="s">
        <v>97</v>
      </c>
      <c r="H160" s="261">
        <v>0.35999999999999999</v>
      </c>
      <c r="I160" s="262"/>
      <c r="J160" s="263">
        <f>ROUND(I160*H160,2)</f>
        <v>0</v>
      </c>
      <c r="K160" s="259" t="s">
        <v>149</v>
      </c>
      <c r="L160" s="264"/>
      <c r="M160" s="265" t="s">
        <v>19</v>
      </c>
      <c r="N160" s="266" t="s">
        <v>43</v>
      </c>
      <c r="O160" s="85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193</v>
      </c>
      <c r="AT160" s="217" t="s">
        <v>236</v>
      </c>
      <c r="AU160" s="217" t="s">
        <v>82</v>
      </c>
      <c r="AY160" s="18" t="s">
        <v>143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80</v>
      </c>
      <c r="BK160" s="218">
        <f>ROUND(I160*H160,2)</f>
        <v>0</v>
      </c>
      <c r="BL160" s="18" t="s">
        <v>150</v>
      </c>
      <c r="BM160" s="217" t="s">
        <v>936</v>
      </c>
    </row>
    <row r="161" s="13" customFormat="1">
      <c r="A161" s="13"/>
      <c r="B161" s="224"/>
      <c r="C161" s="225"/>
      <c r="D161" s="226" t="s">
        <v>154</v>
      </c>
      <c r="E161" s="225"/>
      <c r="F161" s="228" t="s">
        <v>935</v>
      </c>
      <c r="G161" s="225"/>
      <c r="H161" s="229">
        <v>0.35999999999999999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154</v>
      </c>
      <c r="AU161" s="235" t="s">
        <v>82</v>
      </c>
      <c r="AV161" s="13" t="s">
        <v>82</v>
      </c>
      <c r="AW161" s="13" t="s">
        <v>4</v>
      </c>
      <c r="AX161" s="13" t="s">
        <v>80</v>
      </c>
      <c r="AY161" s="235" t="s">
        <v>143</v>
      </c>
    </row>
    <row r="162" s="12" customFormat="1" ht="22.8" customHeight="1">
      <c r="A162" s="12"/>
      <c r="B162" s="190"/>
      <c r="C162" s="191"/>
      <c r="D162" s="192" t="s">
        <v>71</v>
      </c>
      <c r="E162" s="204" t="s">
        <v>150</v>
      </c>
      <c r="F162" s="204" t="s">
        <v>241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SUM(P163:P176)</f>
        <v>0</v>
      </c>
      <c r="Q162" s="198"/>
      <c r="R162" s="199">
        <f>SUM(R163:R176)</f>
        <v>0.014342400000000002</v>
      </c>
      <c r="S162" s="198"/>
      <c r="T162" s="200">
        <f>SUM(T163:T176)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80</v>
      </c>
      <c r="AT162" s="202" t="s">
        <v>71</v>
      </c>
      <c r="AU162" s="202" t="s">
        <v>80</v>
      </c>
      <c r="AY162" s="201" t="s">
        <v>143</v>
      </c>
      <c r="BK162" s="203">
        <f>SUM(BK163:BK176)</f>
        <v>0</v>
      </c>
    </row>
    <row r="163" s="2" customFormat="1" ht="21.75" customHeight="1">
      <c r="A163" s="39"/>
      <c r="B163" s="40"/>
      <c r="C163" s="206" t="s">
        <v>281</v>
      </c>
      <c r="D163" s="206" t="s">
        <v>145</v>
      </c>
      <c r="E163" s="207" t="s">
        <v>243</v>
      </c>
      <c r="F163" s="208" t="s">
        <v>244</v>
      </c>
      <c r="G163" s="209" t="s">
        <v>97</v>
      </c>
      <c r="H163" s="210">
        <v>10.791</v>
      </c>
      <c r="I163" s="211"/>
      <c r="J163" s="212">
        <f>ROUND(I163*H163,2)</f>
        <v>0</v>
      </c>
      <c r="K163" s="208" t="s">
        <v>149</v>
      </c>
      <c r="L163" s="45"/>
      <c r="M163" s="213" t="s">
        <v>19</v>
      </c>
      <c r="N163" s="214" t="s">
        <v>43</v>
      </c>
      <c r="O163" s="85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7" t="s">
        <v>150</v>
      </c>
      <c r="AT163" s="217" t="s">
        <v>145</v>
      </c>
      <c r="AU163" s="217" t="s">
        <v>82</v>
      </c>
      <c r="AY163" s="18" t="s">
        <v>143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80</v>
      </c>
      <c r="BK163" s="218">
        <f>ROUND(I163*H163,2)</f>
        <v>0</v>
      </c>
      <c r="BL163" s="18" t="s">
        <v>150</v>
      </c>
      <c r="BM163" s="217" t="s">
        <v>937</v>
      </c>
    </row>
    <row r="164" s="2" customFormat="1">
      <c r="A164" s="39"/>
      <c r="B164" s="40"/>
      <c r="C164" s="41"/>
      <c r="D164" s="219" t="s">
        <v>152</v>
      </c>
      <c r="E164" s="41"/>
      <c r="F164" s="220" t="s">
        <v>246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152</v>
      </c>
      <c r="AU164" s="18" t="s">
        <v>82</v>
      </c>
    </row>
    <row r="165" s="13" customFormat="1">
      <c r="A165" s="13"/>
      <c r="B165" s="224"/>
      <c r="C165" s="225"/>
      <c r="D165" s="226" t="s">
        <v>154</v>
      </c>
      <c r="E165" s="227" t="s">
        <v>19</v>
      </c>
      <c r="F165" s="228" t="s">
        <v>938</v>
      </c>
      <c r="G165" s="225"/>
      <c r="H165" s="229">
        <v>4.5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154</v>
      </c>
      <c r="AU165" s="235" t="s">
        <v>82</v>
      </c>
      <c r="AV165" s="13" t="s">
        <v>82</v>
      </c>
      <c r="AW165" s="13" t="s">
        <v>33</v>
      </c>
      <c r="AX165" s="13" t="s">
        <v>72</v>
      </c>
      <c r="AY165" s="235" t="s">
        <v>143</v>
      </c>
    </row>
    <row r="166" s="13" customFormat="1">
      <c r="A166" s="13"/>
      <c r="B166" s="224"/>
      <c r="C166" s="225"/>
      <c r="D166" s="226" t="s">
        <v>154</v>
      </c>
      <c r="E166" s="227" t="s">
        <v>19</v>
      </c>
      <c r="F166" s="228" t="s">
        <v>939</v>
      </c>
      <c r="G166" s="225"/>
      <c r="H166" s="229">
        <v>6.2910000000000004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154</v>
      </c>
      <c r="AU166" s="235" t="s">
        <v>82</v>
      </c>
      <c r="AV166" s="13" t="s">
        <v>82</v>
      </c>
      <c r="AW166" s="13" t="s">
        <v>33</v>
      </c>
      <c r="AX166" s="13" t="s">
        <v>72</v>
      </c>
      <c r="AY166" s="235" t="s">
        <v>143</v>
      </c>
    </row>
    <row r="167" s="15" customFormat="1">
      <c r="A167" s="15"/>
      <c r="B167" s="246"/>
      <c r="C167" s="247"/>
      <c r="D167" s="226" t="s">
        <v>154</v>
      </c>
      <c r="E167" s="248" t="s">
        <v>106</v>
      </c>
      <c r="F167" s="249" t="s">
        <v>186</v>
      </c>
      <c r="G167" s="247"/>
      <c r="H167" s="250">
        <v>10.791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154</v>
      </c>
      <c r="AU167" s="256" t="s">
        <v>82</v>
      </c>
      <c r="AV167" s="15" t="s">
        <v>150</v>
      </c>
      <c r="AW167" s="15" t="s">
        <v>33</v>
      </c>
      <c r="AX167" s="15" t="s">
        <v>80</v>
      </c>
      <c r="AY167" s="256" t="s">
        <v>143</v>
      </c>
    </row>
    <row r="168" s="2" customFormat="1" ht="24.15" customHeight="1">
      <c r="A168" s="39"/>
      <c r="B168" s="40"/>
      <c r="C168" s="206" t="s">
        <v>286</v>
      </c>
      <c r="D168" s="206" t="s">
        <v>145</v>
      </c>
      <c r="E168" s="207" t="s">
        <v>249</v>
      </c>
      <c r="F168" s="208" t="s">
        <v>250</v>
      </c>
      <c r="G168" s="209" t="s">
        <v>97</v>
      </c>
      <c r="H168" s="210">
        <v>0.081000000000000003</v>
      </c>
      <c r="I168" s="211"/>
      <c r="J168" s="212">
        <f>ROUND(I168*H168,2)</f>
        <v>0</v>
      </c>
      <c r="K168" s="208" t="s">
        <v>149</v>
      </c>
      <c r="L168" s="45"/>
      <c r="M168" s="213" t="s">
        <v>19</v>
      </c>
      <c r="N168" s="214" t="s">
        <v>43</v>
      </c>
      <c r="O168" s="85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150</v>
      </c>
      <c r="AT168" s="217" t="s">
        <v>145</v>
      </c>
      <c r="AU168" s="217" t="s">
        <v>82</v>
      </c>
      <c r="AY168" s="18" t="s">
        <v>143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80</v>
      </c>
      <c r="BK168" s="218">
        <f>ROUND(I168*H168,2)</f>
        <v>0</v>
      </c>
      <c r="BL168" s="18" t="s">
        <v>150</v>
      </c>
      <c r="BM168" s="217" t="s">
        <v>940</v>
      </c>
    </row>
    <row r="169" s="2" customFormat="1">
      <c r="A169" s="39"/>
      <c r="B169" s="40"/>
      <c r="C169" s="41"/>
      <c r="D169" s="219" t="s">
        <v>152</v>
      </c>
      <c r="E169" s="41"/>
      <c r="F169" s="220" t="s">
        <v>252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82</v>
      </c>
    </row>
    <row r="170" s="13" customFormat="1">
      <c r="A170" s="13"/>
      <c r="B170" s="224"/>
      <c r="C170" s="225"/>
      <c r="D170" s="226" t="s">
        <v>154</v>
      </c>
      <c r="E170" s="227" t="s">
        <v>19</v>
      </c>
      <c r="F170" s="228" t="s">
        <v>941</v>
      </c>
      <c r="G170" s="225"/>
      <c r="H170" s="229">
        <v>0.081000000000000003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154</v>
      </c>
      <c r="AU170" s="235" t="s">
        <v>82</v>
      </c>
      <c r="AV170" s="13" t="s">
        <v>82</v>
      </c>
      <c r="AW170" s="13" t="s">
        <v>33</v>
      </c>
      <c r="AX170" s="13" t="s">
        <v>72</v>
      </c>
      <c r="AY170" s="235" t="s">
        <v>143</v>
      </c>
    </row>
    <row r="171" s="15" customFormat="1">
      <c r="A171" s="15"/>
      <c r="B171" s="246"/>
      <c r="C171" s="247"/>
      <c r="D171" s="226" t="s">
        <v>154</v>
      </c>
      <c r="E171" s="248" t="s">
        <v>112</v>
      </c>
      <c r="F171" s="249" t="s">
        <v>186</v>
      </c>
      <c r="G171" s="247"/>
      <c r="H171" s="250">
        <v>0.081000000000000003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6" t="s">
        <v>154</v>
      </c>
      <c r="AU171" s="256" t="s">
        <v>82</v>
      </c>
      <c r="AV171" s="15" t="s">
        <v>150</v>
      </c>
      <c r="AW171" s="15" t="s">
        <v>33</v>
      </c>
      <c r="AX171" s="15" t="s">
        <v>80</v>
      </c>
      <c r="AY171" s="256" t="s">
        <v>143</v>
      </c>
    </row>
    <row r="172" s="2" customFormat="1" ht="16.5" customHeight="1">
      <c r="A172" s="39"/>
      <c r="B172" s="40"/>
      <c r="C172" s="206" t="s">
        <v>292</v>
      </c>
      <c r="D172" s="206" t="s">
        <v>145</v>
      </c>
      <c r="E172" s="207" t="s">
        <v>255</v>
      </c>
      <c r="F172" s="208" t="s">
        <v>256</v>
      </c>
      <c r="G172" s="209" t="s">
        <v>148</v>
      </c>
      <c r="H172" s="210">
        <v>1.0800000000000001</v>
      </c>
      <c r="I172" s="211"/>
      <c r="J172" s="212">
        <f>ROUND(I172*H172,2)</f>
        <v>0</v>
      </c>
      <c r="K172" s="208" t="s">
        <v>149</v>
      </c>
      <c r="L172" s="45"/>
      <c r="M172" s="213" t="s">
        <v>19</v>
      </c>
      <c r="N172" s="214" t="s">
        <v>43</v>
      </c>
      <c r="O172" s="85"/>
      <c r="P172" s="215">
        <f>O172*H172</f>
        <v>0</v>
      </c>
      <c r="Q172" s="215">
        <v>0.01328</v>
      </c>
      <c r="R172" s="215">
        <f>Q172*H172</f>
        <v>0.014342400000000002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150</v>
      </c>
      <c r="AT172" s="217" t="s">
        <v>145</v>
      </c>
      <c r="AU172" s="217" t="s">
        <v>82</v>
      </c>
      <c r="AY172" s="18" t="s">
        <v>143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80</v>
      </c>
      <c r="BK172" s="218">
        <f>ROUND(I172*H172,2)</f>
        <v>0</v>
      </c>
      <c r="BL172" s="18" t="s">
        <v>150</v>
      </c>
      <c r="BM172" s="217" t="s">
        <v>942</v>
      </c>
    </row>
    <row r="173" s="2" customFormat="1">
      <c r="A173" s="39"/>
      <c r="B173" s="40"/>
      <c r="C173" s="41"/>
      <c r="D173" s="219" t="s">
        <v>152</v>
      </c>
      <c r="E173" s="41"/>
      <c r="F173" s="220" t="s">
        <v>258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152</v>
      </c>
      <c r="AU173" s="18" t="s">
        <v>82</v>
      </c>
    </row>
    <row r="174" s="13" customFormat="1">
      <c r="A174" s="13"/>
      <c r="B174" s="224"/>
      <c r="C174" s="225"/>
      <c r="D174" s="226" t="s">
        <v>154</v>
      </c>
      <c r="E174" s="227" t="s">
        <v>19</v>
      </c>
      <c r="F174" s="228" t="s">
        <v>943</v>
      </c>
      <c r="G174" s="225"/>
      <c r="H174" s="229">
        <v>1.0800000000000001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154</v>
      </c>
      <c r="AU174" s="235" t="s">
        <v>82</v>
      </c>
      <c r="AV174" s="13" t="s">
        <v>82</v>
      </c>
      <c r="AW174" s="13" t="s">
        <v>33</v>
      </c>
      <c r="AX174" s="13" t="s">
        <v>80</v>
      </c>
      <c r="AY174" s="235" t="s">
        <v>143</v>
      </c>
    </row>
    <row r="175" s="2" customFormat="1" ht="16.5" customHeight="1">
      <c r="A175" s="39"/>
      <c r="B175" s="40"/>
      <c r="C175" s="206" t="s">
        <v>298</v>
      </c>
      <c r="D175" s="206" t="s">
        <v>145</v>
      </c>
      <c r="E175" s="207" t="s">
        <v>261</v>
      </c>
      <c r="F175" s="208" t="s">
        <v>262</v>
      </c>
      <c r="G175" s="209" t="s">
        <v>148</v>
      </c>
      <c r="H175" s="210">
        <v>1.0800000000000001</v>
      </c>
      <c r="I175" s="211"/>
      <c r="J175" s="212">
        <f>ROUND(I175*H175,2)</f>
        <v>0</v>
      </c>
      <c r="K175" s="208" t="s">
        <v>149</v>
      </c>
      <c r="L175" s="45"/>
      <c r="M175" s="213" t="s">
        <v>19</v>
      </c>
      <c r="N175" s="214" t="s">
        <v>43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150</v>
      </c>
      <c r="AT175" s="217" t="s">
        <v>145</v>
      </c>
      <c r="AU175" s="217" t="s">
        <v>82</v>
      </c>
      <c r="AY175" s="18" t="s">
        <v>143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80</v>
      </c>
      <c r="BK175" s="218">
        <f>ROUND(I175*H175,2)</f>
        <v>0</v>
      </c>
      <c r="BL175" s="18" t="s">
        <v>150</v>
      </c>
      <c r="BM175" s="217" t="s">
        <v>944</v>
      </c>
    </row>
    <row r="176" s="2" customFormat="1">
      <c r="A176" s="39"/>
      <c r="B176" s="40"/>
      <c r="C176" s="41"/>
      <c r="D176" s="219" t="s">
        <v>152</v>
      </c>
      <c r="E176" s="41"/>
      <c r="F176" s="220" t="s">
        <v>264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152</v>
      </c>
      <c r="AU176" s="18" t="s">
        <v>82</v>
      </c>
    </row>
    <row r="177" s="12" customFormat="1" ht="22.8" customHeight="1">
      <c r="A177" s="12"/>
      <c r="B177" s="190"/>
      <c r="C177" s="191"/>
      <c r="D177" s="192" t="s">
        <v>71</v>
      </c>
      <c r="E177" s="204" t="s">
        <v>172</v>
      </c>
      <c r="F177" s="204" t="s">
        <v>265</v>
      </c>
      <c r="G177" s="191"/>
      <c r="H177" s="191"/>
      <c r="I177" s="194"/>
      <c r="J177" s="205">
        <f>BK177</f>
        <v>0</v>
      </c>
      <c r="K177" s="191"/>
      <c r="L177" s="196"/>
      <c r="M177" s="197"/>
      <c r="N177" s="198"/>
      <c r="O177" s="198"/>
      <c r="P177" s="199">
        <f>SUM(P178:P192)</f>
        <v>0</v>
      </c>
      <c r="Q177" s="198"/>
      <c r="R177" s="199">
        <f>SUM(R178:R192)</f>
        <v>0</v>
      </c>
      <c r="S177" s="198"/>
      <c r="T177" s="200">
        <f>SUM(T178:T192)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80</v>
      </c>
      <c r="AT177" s="202" t="s">
        <v>71</v>
      </c>
      <c r="AU177" s="202" t="s">
        <v>80</v>
      </c>
      <c r="AY177" s="201" t="s">
        <v>143</v>
      </c>
      <c r="BK177" s="203">
        <f>SUM(BK178:BK192)</f>
        <v>0</v>
      </c>
    </row>
    <row r="178" s="2" customFormat="1" ht="21.75" customHeight="1">
      <c r="A178" s="39"/>
      <c r="B178" s="40"/>
      <c r="C178" s="206" t="s">
        <v>303</v>
      </c>
      <c r="D178" s="206" t="s">
        <v>145</v>
      </c>
      <c r="E178" s="207" t="s">
        <v>267</v>
      </c>
      <c r="F178" s="208" t="s">
        <v>268</v>
      </c>
      <c r="G178" s="209" t="s">
        <v>148</v>
      </c>
      <c r="H178" s="210">
        <v>104.31</v>
      </c>
      <c r="I178" s="211"/>
      <c r="J178" s="212">
        <f>ROUND(I178*H178,2)</f>
        <v>0</v>
      </c>
      <c r="K178" s="208" t="s">
        <v>149</v>
      </c>
      <c r="L178" s="45"/>
      <c r="M178" s="213" t="s">
        <v>19</v>
      </c>
      <c r="N178" s="214" t="s">
        <v>43</v>
      </c>
      <c r="O178" s="85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150</v>
      </c>
      <c r="AT178" s="217" t="s">
        <v>145</v>
      </c>
      <c r="AU178" s="217" t="s">
        <v>82</v>
      </c>
      <c r="AY178" s="18" t="s">
        <v>143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80</v>
      </c>
      <c r="BK178" s="218">
        <f>ROUND(I178*H178,2)</f>
        <v>0</v>
      </c>
      <c r="BL178" s="18" t="s">
        <v>150</v>
      </c>
      <c r="BM178" s="217" t="s">
        <v>945</v>
      </c>
    </row>
    <row r="179" s="2" customFormat="1">
      <c r="A179" s="39"/>
      <c r="B179" s="40"/>
      <c r="C179" s="41"/>
      <c r="D179" s="219" t="s">
        <v>152</v>
      </c>
      <c r="E179" s="41"/>
      <c r="F179" s="220" t="s">
        <v>270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152</v>
      </c>
      <c r="AU179" s="18" t="s">
        <v>82</v>
      </c>
    </row>
    <row r="180" s="13" customFormat="1">
      <c r="A180" s="13"/>
      <c r="B180" s="224"/>
      <c r="C180" s="225"/>
      <c r="D180" s="226" t="s">
        <v>154</v>
      </c>
      <c r="E180" s="227" t="s">
        <v>19</v>
      </c>
      <c r="F180" s="228" t="s">
        <v>155</v>
      </c>
      <c r="G180" s="225"/>
      <c r="H180" s="229">
        <v>104.31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154</v>
      </c>
      <c r="AU180" s="235" t="s">
        <v>82</v>
      </c>
      <c r="AV180" s="13" t="s">
        <v>82</v>
      </c>
      <c r="AW180" s="13" t="s">
        <v>33</v>
      </c>
      <c r="AX180" s="13" t="s">
        <v>80</v>
      </c>
      <c r="AY180" s="235" t="s">
        <v>143</v>
      </c>
    </row>
    <row r="181" s="2" customFormat="1" ht="16.5" customHeight="1">
      <c r="A181" s="39"/>
      <c r="B181" s="40"/>
      <c r="C181" s="206" t="s">
        <v>309</v>
      </c>
      <c r="D181" s="206" t="s">
        <v>145</v>
      </c>
      <c r="E181" s="207" t="s">
        <v>271</v>
      </c>
      <c r="F181" s="208" t="s">
        <v>272</v>
      </c>
      <c r="G181" s="209" t="s">
        <v>148</v>
      </c>
      <c r="H181" s="210">
        <v>162.25999999999999</v>
      </c>
      <c r="I181" s="211"/>
      <c r="J181" s="212">
        <f>ROUND(I181*H181,2)</f>
        <v>0</v>
      </c>
      <c r="K181" s="208" t="s">
        <v>149</v>
      </c>
      <c r="L181" s="45"/>
      <c r="M181" s="213" t="s">
        <v>19</v>
      </c>
      <c r="N181" s="214" t="s">
        <v>43</v>
      </c>
      <c r="O181" s="85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150</v>
      </c>
      <c r="AT181" s="217" t="s">
        <v>145</v>
      </c>
      <c r="AU181" s="217" t="s">
        <v>82</v>
      </c>
      <c r="AY181" s="18" t="s">
        <v>143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80</v>
      </c>
      <c r="BK181" s="218">
        <f>ROUND(I181*H181,2)</f>
        <v>0</v>
      </c>
      <c r="BL181" s="18" t="s">
        <v>150</v>
      </c>
      <c r="BM181" s="217" t="s">
        <v>946</v>
      </c>
    </row>
    <row r="182" s="2" customFormat="1">
      <c r="A182" s="39"/>
      <c r="B182" s="40"/>
      <c r="C182" s="41"/>
      <c r="D182" s="219" t="s">
        <v>152</v>
      </c>
      <c r="E182" s="41"/>
      <c r="F182" s="220" t="s">
        <v>274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152</v>
      </c>
      <c r="AU182" s="18" t="s">
        <v>82</v>
      </c>
    </row>
    <row r="183" s="13" customFormat="1">
      <c r="A183" s="13"/>
      <c r="B183" s="224"/>
      <c r="C183" s="225"/>
      <c r="D183" s="226" t="s">
        <v>154</v>
      </c>
      <c r="E183" s="227" t="s">
        <v>19</v>
      </c>
      <c r="F183" s="228" t="s">
        <v>275</v>
      </c>
      <c r="G183" s="225"/>
      <c r="H183" s="229">
        <v>162.25999999999999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154</v>
      </c>
      <c r="AU183" s="235" t="s">
        <v>82</v>
      </c>
      <c r="AV183" s="13" t="s">
        <v>82</v>
      </c>
      <c r="AW183" s="13" t="s">
        <v>33</v>
      </c>
      <c r="AX183" s="13" t="s">
        <v>80</v>
      </c>
      <c r="AY183" s="235" t="s">
        <v>143</v>
      </c>
    </row>
    <row r="184" s="2" customFormat="1" ht="16.5" customHeight="1">
      <c r="A184" s="39"/>
      <c r="B184" s="40"/>
      <c r="C184" s="206" t="s">
        <v>313</v>
      </c>
      <c r="D184" s="206" t="s">
        <v>145</v>
      </c>
      <c r="E184" s="207" t="s">
        <v>277</v>
      </c>
      <c r="F184" s="208" t="s">
        <v>278</v>
      </c>
      <c r="G184" s="209" t="s">
        <v>148</v>
      </c>
      <c r="H184" s="210">
        <v>162.25999999999999</v>
      </c>
      <c r="I184" s="211"/>
      <c r="J184" s="212">
        <f>ROUND(I184*H184,2)</f>
        <v>0</v>
      </c>
      <c r="K184" s="208" t="s">
        <v>149</v>
      </c>
      <c r="L184" s="45"/>
      <c r="M184" s="213" t="s">
        <v>19</v>
      </c>
      <c r="N184" s="214" t="s">
        <v>43</v>
      </c>
      <c r="O184" s="85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150</v>
      </c>
      <c r="AT184" s="217" t="s">
        <v>145</v>
      </c>
      <c r="AU184" s="217" t="s">
        <v>82</v>
      </c>
      <c r="AY184" s="18" t="s">
        <v>143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80</v>
      </c>
      <c r="BK184" s="218">
        <f>ROUND(I184*H184,2)</f>
        <v>0</v>
      </c>
      <c r="BL184" s="18" t="s">
        <v>150</v>
      </c>
      <c r="BM184" s="217" t="s">
        <v>947</v>
      </c>
    </row>
    <row r="185" s="2" customFormat="1">
      <c r="A185" s="39"/>
      <c r="B185" s="40"/>
      <c r="C185" s="41"/>
      <c r="D185" s="219" t="s">
        <v>152</v>
      </c>
      <c r="E185" s="41"/>
      <c r="F185" s="220" t="s">
        <v>280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152</v>
      </c>
      <c r="AU185" s="18" t="s">
        <v>82</v>
      </c>
    </row>
    <row r="186" s="13" customFormat="1">
      <c r="A186" s="13"/>
      <c r="B186" s="224"/>
      <c r="C186" s="225"/>
      <c r="D186" s="226" t="s">
        <v>154</v>
      </c>
      <c r="E186" s="227" t="s">
        <v>19</v>
      </c>
      <c r="F186" s="228" t="s">
        <v>275</v>
      </c>
      <c r="G186" s="225"/>
      <c r="H186" s="229">
        <v>162.25999999999999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154</v>
      </c>
      <c r="AU186" s="235" t="s">
        <v>82</v>
      </c>
      <c r="AV186" s="13" t="s">
        <v>82</v>
      </c>
      <c r="AW186" s="13" t="s">
        <v>33</v>
      </c>
      <c r="AX186" s="13" t="s">
        <v>80</v>
      </c>
      <c r="AY186" s="235" t="s">
        <v>143</v>
      </c>
    </row>
    <row r="187" s="2" customFormat="1" ht="24.15" customHeight="1">
      <c r="A187" s="39"/>
      <c r="B187" s="40"/>
      <c r="C187" s="206" t="s">
        <v>318</v>
      </c>
      <c r="D187" s="206" t="s">
        <v>145</v>
      </c>
      <c r="E187" s="207" t="s">
        <v>282</v>
      </c>
      <c r="F187" s="208" t="s">
        <v>283</v>
      </c>
      <c r="G187" s="209" t="s">
        <v>148</v>
      </c>
      <c r="H187" s="210">
        <v>162.25999999999999</v>
      </c>
      <c r="I187" s="211"/>
      <c r="J187" s="212">
        <f>ROUND(I187*H187,2)</f>
        <v>0</v>
      </c>
      <c r="K187" s="208" t="s">
        <v>149</v>
      </c>
      <c r="L187" s="45"/>
      <c r="M187" s="213" t="s">
        <v>19</v>
      </c>
      <c r="N187" s="214" t="s">
        <v>43</v>
      </c>
      <c r="O187" s="85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7" t="s">
        <v>150</v>
      </c>
      <c r="AT187" s="217" t="s">
        <v>145</v>
      </c>
      <c r="AU187" s="217" t="s">
        <v>82</v>
      </c>
      <c r="AY187" s="18" t="s">
        <v>143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80</v>
      </c>
      <c r="BK187" s="218">
        <f>ROUND(I187*H187,2)</f>
        <v>0</v>
      </c>
      <c r="BL187" s="18" t="s">
        <v>150</v>
      </c>
      <c r="BM187" s="217" t="s">
        <v>948</v>
      </c>
    </row>
    <row r="188" s="2" customFormat="1">
      <c r="A188" s="39"/>
      <c r="B188" s="40"/>
      <c r="C188" s="41"/>
      <c r="D188" s="219" t="s">
        <v>152</v>
      </c>
      <c r="E188" s="41"/>
      <c r="F188" s="220" t="s">
        <v>285</v>
      </c>
      <c r="G188" s="41"/>
      <c r="H188" s="41"/>
      <c r="I188" s="221"/>
      <c r="J188" s="41"/>
      <c r="K188" s="41"/>
      <c r="L188" s="45"/>
      <c r="M188" s="222"/>
      <c r="N188" s="22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152</v>
      </c>
      <c r="AU188" s="18" t="s">
        <v>82</v>
      </c>
    </row>
    <row r="189" s="13" customFormat="1">
      <c r="A189" s="13"/>
      <c r="B189" s="224"/>
      <c r="C189" s="225"/>
      <c r="D189" s="226" t="s">
        <v>154</v>
      </c>
      <c r="E189" s="227" t="s">
        <v>19</v>
      </c>
      <c r="F189" s="228" t="s">
        <v>275</v>
      </c>
      <c r="G189" s="225"/>
      <c r="H189" s="229">
        <v>162.25999999999999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154</v>
      </c>
      <c r="AU189" s="235" t="s">
        <v>82</v>
      </c>
      <c r="AV189" s="13" t="s">
        <v>82</v>
      </c>
      <c r="AW189" s="13" t="s">
        <v>33</v>
      </c>
      <c r="AX189" s="13" t="s">
        <v>80</v>
      </c>
      <c r="AY189" s="235" t="s">
        <v>143</v>
      </c>
    </row>
    <row r="190" s="2" customFormat="1" ht="24.15" customHeight="1">
      <c r="A190" s="39"/>
      <c r="B190" s="40"/>
      <c r="C190" s="206" t="s">
        <v>322</v>
      </c>
      <c r="D190" s="206" t="s">
        <v>145</v>
      </c>
      <c r="E190" s="207" t="s">
        <v>287</v>
      </c>
      <c r="F190" s="208" t="s">
        <v>288</v>
      </c>
      <c r="G190" s="209" t="s">
        <v>148</v>
      </c>
      <c r="H190" s="210">
        <v>162.25999999999999</v>
      </c>
      <c r="I190" s="211"/>
      <c r="J190" s="212">
        <f>ROUND(I190*H190,2)</f>
        <v>0</v>
      </c>
      <c r="K190" s="208" t="s">
        <v>149</v>
      </c>
      <c r="L190" s="45"/>
      <c r="M190" s="213" t="s">
        <v>19</v>
      </c>
      <c r="N190" s="214" t="s">
        <v>43</v>
      </c>
      <c r="O190" s="85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7" t="s">
        <v>150</v>
      </c>
      <c r="AT190" s="217" t="s">
        <v>145</v>
      </c>
      <c r="AU190" s="217" t="s">
        <v>82</v>
      </c>
      <c r="AY190" s="18" t="s">
        <v>143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80</v>
      </c>
      <c r="BK190" s="218">
        <f>ROUND(I190*H190,2)</f>
        <v>0</v>
      </c>
      <c r="BL190" s="18" t="s">
        <v>150</v>
      </c>
      <c r="BM190" s="217" t="s">
        <v>949</v>
      </c>
    </row>
    <row r="191" s="2" customFormat="1">
      <c r="A191" s="39"/>
      <c r="B191" s="40"/>
      <c r="C191" s="41"/>
      <c r="D191" s="219" t="s">
        <v>152</v>
      </c>
      <c r="E191" s="41"/>
      <c r="F191" s="220" t="s">
        <v>290</v>
      </c>
      <c r="G191" s="41"/>
      <c r="H191" s="41"/>
      <c r="I191" s="221"/>
      <c r="J191" s="41"/>
      <c r="K191" s="41"/>
      <c r="L191" s="45"/>
      <c r="M191" s="222"/>
      <c r="N191" s="22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152</v>
      </c>
      <c r="AU191" s="18" t="s">
        <v>82</v>
      </c>
    </row>
    <row r="192" s="13" customFormat="1">
      <c r="A192" s="13"/>
      <c r="B192" s="224"/>
      <c r="C192" s="225"/>
      <c r="D192" s="226" t="s">
        <v>154</v>
      </c>
      <c r="E192" s="227" t="s">
        <v>19</v>
      </c>
      <c r="F192" s="228" t="s">
        <v>275</v>
      </c>
      <c r="G192" s="225"/>
      <c r="H192" s="229">
        <v>162.25999999999999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154</v>
      </c>
      <c r="AU192" s="235" t="s">
        <v>82</v>
      </c>
      <c r="AV192" s="13" t="s">
        <v>82</v>
      </c>
      <c r="AW192" s="13" t="s">
        <v>33</v>
      </c>
      <c r="AX192" s="13" t="s">
        <v>80</v>
      </c>
      <c r="AY192" s="235" t="s">
        <v>143</v>
      </c>
    </row>
    <row r="193" s="12" customFormat="1" ht="22.8" customHeight="1">
      <c r="A193" s="12"/>
      <c r="B193" s="190"/>
      <c r="C193" s="191"/>
      <c r="D193" s="192" t="s">
        <v>71</v>
      </c>
      <c r="E193" s="204" t="s">
        <v>193</v>
      </c>
      <c r="F193" s="204" t="s">
        <v>291</v>
      </c>
      <c r="G193" s="191"/>
      <c r="H193" s="191"/>
      <c r="I193" s="194"/>
      <c r="J193" s="205">
        <f>BK193</f>
        <v>0</v>
      </c>
      <c r="K193" s="191"/>
      <c r="L193" s="196"/>
      <c r="M193" s="197"/>
      <c r="N193" s="198"/>
      <c r="O193" s="198"/>
      <c r="P193" s="199">
        <f>SUM(P194:P274)</f>
        <v>0</v>
      </c>
      <c r="Q193" s="198"/>
      <c r="R193" s="199">
        <f>SUM(R194:R274)</f>
        <v>3.9012773600000004</v>
      </c>
      <c r="S193" s="198"/>
      <c r="T193" s="200">
        <f>SUM(T194:T274)</f>
        <v>0.112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80</v>
      </c>
      <c r="AT193" s="202" t="s">
        <v>71</v>
      </c>
      <c r="AU193" s="202" t="s">
        <v>80</v>
      </c>
      <c r="AY193" s="201" t="s">
        <v>143</v>
      </c>
      <c r="BK193" s="203">
        <f>SUM(BK194:BK274)</f>
        <v>0</v>
      </c>
    </row>
    <row r="194" s="2" customFormat="1" ht="24.15" customHeight="1">
      <c r="A194" s="39"/>
      <c r="B194" s="40"/>
      <c r="C194" s="206" t="s">
        <v>326</v>
      </c>
      <c r="D194" s="206" t="s">
        <v>145</v>
      </c>
      <c r="E194" s="207" t="s">
        <v>950</v>
      </c>
      <c r="F194" s="208" t="s">
        <v>951</v>
      </c>
      <c r="G194" s="209" t="s">
        <v>306</v>
      </c>
      <c r="H194" s="210">
        <v>1</v>
      </c>
      <c r="I194" s="211"/>
      <c r="J194" s="212">
        <f>ROUND(I194*H194,2)</f>
        <v>0</v>
      </c>
      <c r="K194" s="208" t="s">
        <v>149</v>
      </c>
      <c r="L194" s="45"/>
      <c r="M194" s="213" t="s">
        <v>19</v>
      </c>
      <c r="N194" s="214" t="s">
        <v>43</v>
      </c>
      <c r="O194" s="85"/>
      <c r="P194" s="215">
        <f>O194*H194</f>
        <v>0</v>
      </c>
      <c r="Q194" s="215">
        <v>0.00109</v>
      </c>
      <c r="R194" s="215">
        <f>Q194*H194</f>
        <v>0.00109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150</v>
      </c>
      <c r="AT194" s="217" t="s">
        <v>145</v>
      </c>
      <c r="AU194" s="217" t="s">
        <v>82</v>
      </c>
      <c r="AY194" s="18" t="s">
        <v>143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80</v>
      </c>
      <c r="BK194" s="218">
        <f>ROUND(I194*H194,2)</f>
        <v>0</v>
      </c>
      <c r="BL194" s="18" t="s">
        <v>150</v>
      </c>
      <c r="BM194" s="217" t="s">
        <v>952</v>
      </c>
    </row>
    <row r="195" s="2" customFormat="1">
      <c r="A195" s="39"/>
      <c r="B195" s="40"/>
      <c r="C195" s="41"/>
      <c r="D195" s="219" t="s">
        <v>152</v>
      </c>
      <c r="E195" s="41"/>
      <c r="F195" s="220" t="s">
        <v>953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152</v>
      </c>
      <c r="AU195" s="18" t="s">
        <v>82</v>
      </c>
    </row>
    <row r="196" s="2" customFormat="1" ht="16.5" customHeight="1">
      <c r="A196" s="39"/>
      <c r="B196" s="40"/>
      <c r="C196" s="257" t="s">
        <v>331</v>
      </c>
      <c r="D196" s="257" t="s">
        <v>236</v>
      </c>
      <c r="E196" s="258" t="s">
        <v>954</v>
      </c>
      <c r="F196" s="259" t="s">
        <v>955</v>
      </c>
      <c r="G196" s="260" t="s">
        <v>306</v>
      </c>
      <c r="H196" s="261">
        <v>1</v>
      </c>
      <c r="I196" s="262"/>
      <c r="J196" s="263">
        <f>ROUND(I196*H196,2)</f>
        <v>0</v>
      </c>
      <c r="K196" s="259" t="s">
        <v>149</v>
      </c>
      <c r="L196" s="264"/>
      <c r="M196" s="265" t="s">
        <v>19</v>
      </c>
      <c r="N196" s="266" t="s">
        <v>43</v>
      </c>
      <c r="O196" s="85"/>
      <c r="P196" s="215">
        <f>O196*H196</f>
        <v>0</v>
      </c>
      <c r="Q196" s="215">
        <v>0.0076</v>
      </c>
      <c r="R196" s="215">
        <f>Q196*H196</f>
        <v>0.0076</v>
      </c>
      <c r="S196" s="215">
        <v>0</v>
      </c>
      <c r="T196" s="21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7" t="s">
        <v>193</v>
      </c>
      <c r="AT196" s="217" t="s">
        <v>236</v>
      </c>
      <c r="AU196" s="217" t="s">
        <v>82</v>
      </c>
      <c r="AY196" s="18" t="s">
        <v>143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8" t="s">
        <v>80</v>
      </c>
      <c r="BK196" s="218">
        <f>ROUND(I196*H196,2)</f>
        <v>0</v>
      </c>
      <c r="BL196" s="18" t="s">
        <v>150</v>
      </c>
      <c r="BM196" s="217" t="s">
        <v>956</v>
      </c>
    </row>
    <row r="197" s="2" customFormat="1" ht="24.15" customHeight="1">
      <c r="A197" s="39"/>
      <c r="B197" s="40"/>
      <c r="C197" s="206" t="s">
        <v>335</v>
      </c>
      <c r="D197" s="206" t="s">
        <v>145</v>
      </c>
      <c r="E197" s="207" t="s">
        <v>957</v>
      </c>
      <c r="F197" s="208" t="s">
        <v>958</v>
      </c>
      <c r="G197" s="209" t="s">
        <v>306</v>
      </c>
      <c r="H197" s="210">
        <v>1</v>
      </c>
      <c r="I197" s="211"/>
      <c r="J197" s="212">
        <f>ROUND(I197*H197,2)</f>
        <v>0</v>
      </c>
      <c r="K197" s="208" t="s">
        <v>149</v>
      </c>
      <c r="L197" s="45"/>
      <c r="M197" s="213" t="s">
        <v>19</v>
      </c>
      <c r="N197" s="214" t="s">
        <v>43</v>
      </c>
      <c r="O197" s="85"/>
      <c r="P197" s="215">
        <f>O197*H197</f>
        <v>0</v>
      </c>
      <c r="Q197" s="215">
        <v>0.00114</v>
      </c>
      <c r="R197" s="215">
        <f>Q197*H197</f>
        <v>0.00114</v>
      </c>
      <c r="S197" s="215">
        <v>0</v>
      </c>
      <c r="T197" s="21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7" t="s">
        <v>150</v>
      </c>
      <c r="AT197" s="217" t="s">
        <v>145</v>
      </c>
      <c r="AU197" s="217" t="s">
        <v>82</v>
      </c>
      <c r="AY197" s="18" t="s">
        <v>143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80</v>
      </c>
      <c r="BK197" s="218">
        <f>ROUND(I197*H197,2)</f>
        <v>0</v>
      </c>
      <c r="BL197" s="18" t="s">
        <v>150</v>
      </c>
      <c r="BM197" s="217" t="s">
        <v>959</v>
      </c>
    </row>
    <row r="198" s="2" customFormat="1">
      <c r="A198" s="39"/>
      <c r="B198" s="40"/>
      <c r="C198" s="41"/>
      <c r="D198" s="219" t="s">
        <v>152</v>
      </c>
      <c r="E198" s="41"/>
      <c r="F198" s="220" t="s">
        <v>960</v>
      </c>
      <c r="G198" s="41"/>
      <c r="H198" s="41"/>
      <c r="I198" s="221"/>
      <c r="J198" s="41"/>
      <c r="K198" s="41"/>
      <c r="L198" s="45"/>
      <c r="M198" s="222"/>
      <c r="N198" s="22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152</v>
      </c>
      <c r="AU198" s="18" t="s">
        <v>82</v>
      </c>
    </row>
    <row r="199" s="2" customFormat="1" ht="16.5" customHeight="1">
      <c r="A199" s="39"/>
      <c r="B199" s="40"/>
      <c r="C199" s="257" t="s">
        <v>340</v>
      </c>
      <c r="D199" s="257" t="s">
        <v>236</v>
      </c>
      <c r="E199" s="258" t="s">
        <v>961</v>
      </c>
      <c r="F199" s="259" t="s">
        <v>962</v>
      </c>
      <c r="G199" s="260" t="s">
        <v>306</v>
      </c>
      <c r="H199" s="261">
        <v>1</v>
      </c>
      <c r="I199" s="262"/>
      <c r="J199" s="263">
        <f>ROUND(I199*H199,2)</f>
        <v>0</v>
      </c>
      <c r="K199" s="259" t="s">
        <v>19</v>
      </c>
      <c r="L199" s="264"/>
      <c r="M199" s="265" t="s">
        <v>19</v>
      </c>
      <c r="N199" s="266" t="s">
        <v>43</v>
      </c>
      <c r="O199" s="85"/>
      <c r="P199" s="215">
        <f>O199*H199</f>
        <v>0</v>
      </c>
      <c r="Q199" s="215">
        <v>0.012500000000000001</v>
      </c>
      <c r="R199" s="215">
        <f>Q199*H199</f>
        <v>0.012500000000000001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193</v>
      </c>
      <c r="AT199" s="217" t="s">
        <v>236</v>
      </c>
      <c r="AU199" s="217" t="s">
        <v>82</v>
      </c>
      <c r="AY199" s="18" t="s">
        <v>143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80</v>
      </c>
      <c r="BK199" s="218">
        <f>ROUND(I199*H199,2)</f>
        <v>0</v>
      </c>
      <c r="BL199" s="18" t="s">
        <v>150</v>
      </c>
      <c r="BM199" s="217" t="s">
        <v>963</v>
      </c>
    </row>
    <row r="200" s="2" customFormat="1" ht="24.15" customHeight="1">
      <c r="A200" s="39"/>
      <c r="B200" s="40"/>
      <c r="C200" s="206" t="s">
        <v>345</v>
      </c>
      <c r="D200" s="206" t="s">
        <v>145</v>
      </c>
      <c r="E200" s="207" t="s">
        <v>699</v>
      </c>
      <c r="F200" s="208" t="s">
        <v>700</v>
      </c>
      <c r="G200" s="209" t="s">
        <v>306</v>
      </c>
      <c r="H200" s="210">
        <v>2</v>
      </c>
      <c r="I200" s="211"/>
      <c r="J200" s="212">
        <f>ROUND(I200*H200,2)</f>
        <v>0</v>
      </c>
      <c r="K200" s="208" t="s">
        <v>149</v>
      </c>
      <c r="L200" s="45"/>
      <c r="M200" s="213" t="s">
        <v>19</v>
      </c>
      <c r="N200" s="214" t="s">
        <v>43</v>
      </c>
      <c r="O200" s="85"/>
      <c r="P200" s="215">
        <f>O200*H200</f>
        <v>0</v>
      </c>
      <c r="Q200" s="215">
        <v>0.00167</v>
      </c>
      <c r="R200" s="215">
        <f>Q200*H200</f>
        <v>0.0033400000000000001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150</v>
      </c>
      <c r="AT200" s="217" t="s">
        <v>145</v>
      </c>
      <c r="AU200" s="217" t="s">
        <v>82</v>
      </c>
      <c r="AY200" s="18" t="s">
        <v>143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80</v>
      </c>
      <c r="BK200" s="218">
        <f>ROUND(I200*H200,2)</f>
        <v>0</v>
      </c>
      <c r="BL200" s="18" t="s">
        <v>150</v>
      </c>
      <c r="BM200" s="217" t="s">
        <v>964</v>
      </c>
    </row>
    <row r="201" s="2" customFormat="1">
      <c r="A201" s="39"/>
      <c r="B201" s="40"/>
      <c r="C201" s="41"/>
      <c r="D201" s="219" t="s">
        <v>152</v>
      </c>
      <c r="E201" s="41"/>
      <c r="F201" s="220" t="s">
        <v>702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82</v>
      </c>
    </row>
    <row r="202" s="2" customFormat="1" ht="16.5" customHeight="1">
      <c r="A202" s="39"/>
      <c r="B202" s="40"/>
      <c r="C202" s="257" t="s">
        <v>349</v>
      </c>
      <c r="D202" s="257" t="s">
        <v>236</v>
      </c>
      <c r="E202" s="258" t="s">
        <v>965</v>
      </c>
      <c r="F202" s="259" t="s">
        <v>966</v>
      </c>
      <c r="G202" s="260" t="s">
        <v>306</v>
      </c>
      <c r="H202" s="261">
        <v>1</v>
      </c>
      <c r="I202" s="262"/>
      <c r="J202" s="263">
        <f>ROUND(I202*H202,2)</f>
        <v>0</v>
      </c>
      <c r="K202" s="259" t="s">
        <v>149</v>
      </c>
      <c r="L202" s="264"/>
      <c r="M202" s="265" t="s">
        <v>19</v>
      </c>
      <c r="N202" s="266" t="s">
        <v>43</v>
      </c>
      <c r="O202" s="85"/>
      <c r="P202" s="215">
        <f>O202*H202</f>
        <v>0</v>
      </c>
      <c r="Q202" s="215">
        <v>0.0147</v>
      </c>
      <c r="R202" s="215">
        <f>Q202*H202</f>
        <v>0.0147</v>
      </c>
      <c r="S202" s="215">
        <v>0</v>
      </c>
      <c r="T202" s="21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7" t="s">
        <v>193</v>
      </c>
      <c r="AT202" s="217" t="s">
        <v>236</v>
      </c>
      <c r="AU202" s="217" t="s">
        <v>82</v>
      </c>
      <c r="AY202" s="18" t="s">
        <v>143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80</v>
      </c>
      <c r="BK202" s="218">
        <f>ROUND(I202*H202,2)</f>
        <v>0</v>
      </c>
      <c r="BL202" s="18" t="s">
        <v>150</v>
      </c>
      <c r="BM202" s="217" t="s">
        <v>967</v>
      </c>
    </row>
    <row r="203" s="2" customFormat="1" ht="16.5" customHeight="1">
      <c r="A203" s="39"/>
      <c r="B203" s="40"/>
      <c r="C203" s="257" t="s">
        <v>353</v>
      </c>
      <c r="D203" s="257" t="s">
        <v>236</v>
      </c>
      <c r="E203" s="258" t="s">
        <v>968</v>
      </c>
      <c r="F203" s="259" t="s">
        <v>969</v>
      </c>
      <c r="G203" s="260" t="s">
        <v>306</v>
      </c>
      <c r="H203" s="261">
        <v>1</v>
      </c>
      <c r="I203" s="262"/>
      <c r="J203" s="263">
        <f>ROUND(I203*H203,2)</f>
        <v>0</v>
      </c>
      <c r="K203" s="259" t="s">
        <v>149</v>
      </c>
      <c r="L203" s="264"/>
      <c r="M203" s="265" t="s">
        <v>19</v>
      </c>
      <c r="N203" s="266" t="s">
        <v>43</v>
      </c>
      <c r="O203" s="85"/>
      <c r="P203" s="215">
        <f>O203*H203</f>
        <v>0</v>
      </c>
      <c r="Q203" s="215">
        <v>0.0080999999999999996</v>
      </c>
      <c r="R203" s="215">
        <f>Q203*H203</f>
        <v>0.0080999999999999996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193</v>
      </c>
      <c r="AT203" s="217" t="s">
        <v>236</v>
      </c>
      <c r="AU203" s="217" t="s">
        <v>82</v>
      </c>
      <c r="AY203" s="18" t="s">
        <v>143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80</v>
      </c>
      <c r="BK203" s="218">
        <f>ROUND(I203*H203,2)</f>
        <v>0</v>
      </c>
      <c r="BL203" s="18" t="s">
        <v>150</v>
      </c>
      <c r="BM203" s="217" t="s">
        <v>970</v>
      </c>
    </row>
    <row r="204" s="2" customFormat="1" ht="24.15" customHeight="1">
      <c r="A204" s="39"/>
      <c r="B204" s="40"/>
      <c r="C204" s="206" t="s">
        <v>358</v>
      </c>
      <c r="D204" s="206" t="s">
        <v>145</v>
      </c>
      <c r="E204" s="207" t="s">
        <v>971</v>
      </c>
      <c r="F204" s="208" t="s">
        <v>972</v>
      </c>
      <c r="G204" s="209" t="s">
        <v>306</v>
      </c>
      <c r="H204" s="210">
        <v>2</v>
      </c>
      <c r="I204" s="211"/>
      <c r="J204" s="212">
        <f>ROUND(I204*H204,2)</f>
        <v>0</v>
      </c>
      <c r="K204" s="208" t="s">
        <v>149</v>
      </c>
      <c r="L204" s="45"/>
      <c r="M204" s="213" t="s">
        <v>19</v>
      </c>
      <c r="N204" s="214" t="s">
        <v>43</v>
      </c>
      <c r="O204" s="85"/>
      <c r="P204" s="215">
        <f>O204*H204</f>
        <v>0</v>
      </c>
      <c r="Q204" s="215">
        <v>0.0017099999999999999</v>
      </c>
      <c r="R204" s="215">
        <f>Q204*H204</f>
        <v>0.0034199999999999999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150</v>
      </c>
      <c r="AT204" s="217" t="s">
        <v>145</v>
      </c>
      <c r="AU204" s="217" t="s">
        <v>82</v>
      </c>
      <c r="AY204" s="18" t="s">
        <v>143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80</v>
      </c>
      <c r="BK204" s="218">
        <f>ROUND(I204*H204,2)</f>
        <v>0</v>
      </c>
      <c r="BL204" s="18" t="s">
        <v>150</v>
      </c>
      <c r="BM204" s="217" t="s">
        <v>973</v>
      </c>
    </row>
    <row r="205" s="2" customFormat="1">
      <c r="A205" s="39"/>
      <c r="B205" s="40"/>
      <c r="C205" s="41"/>
      <c r="D205" s="219" t="s">
        <v>152</v>
      </c>
      <c r="E205" s="41"/>
      <c r="F205" s="220" t="s">
        <v>974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152</v>
      </c>
      <c r="AU205" s="18" t="s">
        <v>82</v>
      </c>
    </row>
    <row r="206" s="2" customFormat="1" ht="16.5" customHeight="1">
      <c r="A206" s="39"/>
      <c r="B206" s="40"/>
      <c r="C206" s="257" t="s">
        <v>362</v>
      </c>
      <c r="D206" s="257" t="s">
        <v>236</v>
      </c>
      <c r="E206" s="258" t="s">
        <v>975</v>
      </c>
      <c r="F206" s="259" t="s">
        <v>976</v>
      </c>
      <c r="G206" s="260" t="s">
        <v>306</v>
      </c>
      <c r="H206" s="261">
        <v>2</v>
      </c>
      <c r="I206" s="262"/>
      <c r="J206" s="263">
        <f>ROUND(I206*H206,2)</f>
        <v>0</v>
      </c>
      <c r="K206" s="259" t="s">
        <v>19</v>
      </c>
      <c r="L206" s="264"/>
      <c r="M206" s="265" t="s">
        <v>19</v>
      </c>
      <c r="N206" s="266" t="s">
        <v>43</v>
      </c>
      <c r="O206" s="85"/>
      <c r="P206" s="215">
        <f>O206*H206</f>
        <v>0</v>
      </c>
      <c r="Q206" s="215">
        <v>0.019400000000000001</v>
      </c>
      <c r="R206" s="215">
        <f>Q206*H206</f>
        <v>0.038800000000000001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193</v>
      </c>
      <c r="AT206" s="217" t="s">
        <v>236</v>
      </c>
      <c r="AU206" s="217" t="s">
        <v>82</v>
      </c>
      <c r="AY206" s="18" t="s">
        <v>143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80</v>
      </c>
      <c r="BK206" s="218">
        <f>ROUND(I206*H206,2)</f>
        <v>0</v>
      </c>
      <c r="BL206" s="18" t="s">
        <v>150</v>
      </c>
      <c r="BM206" s="217" t="s">
        <v>977</v>
      </c>
    </row>
    <row r="207" s="2" customFormat="1" ht="24.15" customHeight="1">
      <c r="A207" s="39"/>
      <c r="B207" s="40"/>
      <c r="C207" s="206" t="s">
        <v>367</v>
      </c>
      <c r="D207" s="206" t="s">
        <v>145</v>
      </c>
      <c r="E207" s="207" t="s">
        <v>978</v>
      </c>
      <c r="F207" s="208" t="s">
        <v>979</v>
      </c>
      <c r="G207" s="209" t="s">
        <v>95</v>
      </c>
      <c r="H207" s="210">
        <v>50</v>
      </c>
      <c r="I207" s="211"/>
      <c r="J207" s="212">
        <f>ROUND(I207*H207,2)</f>
        <v>0</v>
      </c>
      <c r="K207" s="208" t="s">
        <v>149</v>
      </c>
      <c r="L207" s="45"/>
      <c r="M207" s="213" t="s">
        <v>19</v>
      </c>
      <c r="N207" s="214" t="s">
        <v>43</v>
      </c>
      <c r="O207" s="85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7" t="s">
        <v>150</v>
      </c>
      <c r="AT207" s="217" t="s">
        <v>145</v>
      </c>
      <c r="AU207" s="217" t="s">
        <v>82</v>
      </c>
      <c r="AY207" s="18" t="s">
        <v>143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80</v>
      </c>
      <c r="BK207" s="218">
        <f>ROUND(I207*H207,2)</f>
        <v>0</v>
      </c>
      <c r="BL207" s="18" t="s">
        <v>150</v>
      </c>
      <c r="BM207" s="217" t="s">
        <v>980</v>
      </c>
    </row>
    <row r="208" s="2" customFormat="1">
      <c r="A208" s="39"/>
      <c r="B208" s="40"/>
      <c r="C208" s="41"/>
      <c r="D208" s="219" t="s">
        <v>152</v>
      </c>
      <c r="E208" s="41"/>
      <c r="F208" s="220" t="s">
        <v>981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152</v>
      </c>
      <c r="AU208" s="18" t="s">
        <v>82</v>
      </c>
    </row>
    <row r="209" s="13" customFormat="1">
      <c r="A209" s="13"/>
      <c r="B209" s="224"/>
      <c r="C209" s="225"/>
      <c r="D209" s="226" t="s">
        <v>154</v>
      </c>
      <c r="E209" s="227" t="s">
        <v>19</v>
      </c>
      <c r="F209" s="228" t="s">
        <v>982</v>
      </c>
      <c r="G209" s="225"/>
      <c r="H209" s="229">
        <v>50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154</v>
      </c>
      <c r="AU209" s="235" t="s">
        <v>82</v>
      </c>
      <c r="AV209" s="13" t="s">
        <v>82</v>
      </c>
      <c r="AW209" s="13" t="s">
        <v>33</v>
      </c>
      <c r="AX209" s="13" t="s">
        <v>72</v>
      </c>
      <c r="AY209" s="235" t="s">
        <v>143</v>
      </c>
    </row>
    <row r="210" s="15" customFormat="1">
      <c r="A210" s="15"/>
      <c r="B210" s="246"/>
      <c r="C210" s="247"/>
      <c r="D210" s="226" t="s">
        <v>154</v>
      </c>
      <c r="E210" s="248" t="s">
        <v>884</v>
      </c>
      <c r="F210" s="249" t="s">
        <v>186</v>
      </c>
      <c r="G210" s="247"/>
      <c r="H210" s="250">
        <v>50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154</v>
      </c>
      <c r="AU210" s="256" t="s">
        <v>82</v>
      </c>
      <c r="AV210" s="15" t="s">
        <v>150</v>
      </c>
      <c r="AW210" s="15" t="s">
        <v>33</v>
      </c>
      <c r="AX210" s="15" t="s">
        <v>80</v>
      </c>
      <c r="AY210" s="256" t="s">
        <v>143</v>
      </c>
    </row>
    <row r="211" s="2" customFormat="1" ht="16.5" customHeight="1">
      <c r="A211" s="39"/>
      <c r="B211" s="40"/>
      <c r="C211" s="257" t="s">
        <v>372</v>
      </c>
      <c r="D211" s="257" t="s">
        <v>236</v>
      </c>
      <c r="E211" s="258" t="s">
        <v>983</v>
      </c>
      <c r="F211" s="259" t="s">
        <v>984</v>
      </c>
      <c r="G211" s="260" t="s">
        <v>95</v>
      </c>
      <c r="H211" s="261">
        <v>50.75</v>
      </c>
      <c r="I211" s="262"/>
      <c r="J211" s="263">
        <f>ROUND(I211*H211,2)</f>
        <v>0</v>
      </c>
      <c r="K211" s="259" t="s">
        <v>149</v>
      </c>
      <c r="L211" s="264"/>
      <c r="M211" s="265" t="s">
        <v>19</v>
      </c>
      <c r="N211" s="266" t="s">
        <v>43</v>
      </c>
      <c r="O211" s="85"/>
      <c r="P211" s="215">
        <f>O211*H211</f>
        <v>0</v>
      </c>
      <c r="Q211" s="215">
        <v>0.0010499999999999999</v>
      </c>
      <c r="R211" s="215">
        <f>Q211*H211</f>
        <v>0.053287499999999995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193</v>
      </c>
      <c r="AT211" s="217" t="s">
        <v>236</v>
      </c>
      <c r="AU211" s="217" t="s">
        <v>82</v>
      </c>
      <c r="AY211" s="18" t="s">
        <v>143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80</v>
      </c>
      <c r="BK211" s="218">
        <f>ROUND(I211*H211,2)</f>
        <v>0</v>
      </c>
      <c r="BL211" s="18" t="s">
        <v>150</v>
      </c>
      <c r="BM211" s="217" t="s">
        <v>985</v>
      </c>
    </row>
    <row r="212" s="13" customFormat="1">
      <c r="A212" s="13"/>
      <c r="B212" s="224"/>
      <c r="C212" s="225"/>
      <c r="D212" s="226" t="s">
        <v>154</v>
      </c>
      <c r="E212" s="225"/>
      <c r="F212" s="228" t="s">
        <v>986</v>
      </c>
      <c r="G212" s="225"/>
      <c r="H212" s="229">
        <v>50.75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154</v>
      </c>
      <c r="AU212" s="235" t="s">
        <v>82</v>
      </c>
      <c r="AV212" s="13" t="s">
        <v>82</v>
      </c>
      <c r="AW212" s="13" t="s">
        <v>4</v>
      </c>
      <c r="AX212" s="13" t="s">
        <v>80</v>
      </c>
      <c r="AY212" s="235" t="s">
        <v>143</v>
      </c>
    </row>
    <row r="213" s="2" customFormat="1" ht="24.15" customHeight="1">
      <c r="A213" s="39"/>
      <c r="B213" s="40"/>
      <c r="C213" s="206" t="s">
        <v>377</v>
      </c>
      <c r="D213" s="206" t="s">
        <v>145</v>
      </c>
      <c r="E213" s="207" t="s">
        <v>987</v>
      </c>
      <c r="F213" s="208" t="s">
        <v>988</v>
      </c>
      <c r="G213" s="209" t="s">
        <v>95</v>
      </c>
      <c r="H213" s="210">
        <v>69.900000000000006</v>
      </c>
      <c r="I213" s="211"/>
      <c r="J213" s="212">
        <f>ROUND(I213*H213,2)</f>
        <v>0</v>
      </c>
      <c r="K213" s="208" t="s">
        <v>149</v>
      </c>
      <c r="L213" s="45"/>
      <c r="M213" s="213" t="s">
        <v>19</v>
      </c>
      <c r="N213" s="214" t="s">
        <v>43</v>
      </c>
      <c r="O213" s="85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150</v>
      </c>
      <c r="AT213" s="217" t="s">
        <v>145</v>
      </c>
      <c r="AU213" s="217" t="s">
        <v>82</v>
      </c>
      <c r="AY213" s="18" t="s">
        <v>143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80</v>
      </c>
      <c r="BK213" s="218">
        <f>ROUND(I213*H213,2)</f>
        <v>0</v>
      </c>
      <c r="BL213" s="18" t="s">
        <v>150</v>
      </c>
      <c r="BM213" s="217" t="s">
        <v>989</v>
      </c>
    </row>
    <row r="214" s="2" customFormat="1">
      <c r="A214" s="39"/>
      <c r="B214" s="40"/>
      <c r="C214" s="41"/>
      <c r="D214" s="219" t="s">
        <v>152</v>
      </c>
      <c r="E214" s="41"/>
      <c r="F214" s="220" t="s">
        <v>990</v>
      </c>
      <c r="G214" s="41"/>
      <c r="H214" s="41"/>
      <c r="I214" s="221"/>
      <c r="J214" s="41"/>
      <c r="K214" s="41"/>
      <c r="L214" s="45"/>
      <c r="M214" s="222"/>
      <c r="N214" s="22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152</v>
      </c>
      <c r="AU214" s="18" t="s">
        <v>82</v>
      </c>
    </row>
    <row r="215" s="13" customFormat="1">
      <c r="A215" s="13"/>
      <c r="B215" s="224"/>
      <c r="C215" s="225"/>
      <c r="D215" s="226" t="s">
        <v>154</v>
      </c>
      <c r="E215" s="227" t="s">
        <v>19</v>
      </c>
      <c r="F215" s="228" t="s">
        <v>991</v>
      </c>
      <c r="G215" s="225"/>
      <c r="H215" s="229">
        <v>14.1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154</v>
      </c>
      <c r="AU215" s="235" t="s">
        <v>82</v>
      </c>
      <c r="AV215" s="13" t="s">
        <v>82</v>
      </c>
      <c r="AW215" s="13" t="s">
        <v>33</v>
      </c>
      <c r="AX215" s="13" t="s">
        <v>72</v>
      </c>
      <c r="AY215" s="235" t="s">
        <v>143</v>
      </c>
    </row>
    <row r="216" s="13" customFormat="1">
      <c r="A216" s="13"/>
      <c r="B216" s="224"/>
      <c r="C216" s="225"/>
      <c r="D216" s="226" t="s">
        <v>154</v>
      </c>
      <c r="E216" s="227" t="s">
        <v>19</v>
      </c>
      <c r="F216" s="228" t="s">
        <v>992</v>
      </c>
      <c r="G216" s="225"/>
      <c r="H216" s="229">
        <v>55.799999999999997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154</v>
      </c>
      <c r="AU216" s="235" t="s">
        <v>82</v>
      </c>
      <c r="AV216" s="13" t="s">
        <v>82</v>
      </c>
      <c r="AW216" s="13" t="s">
        <v>33</v>
      </c>
      <c r="AX216" s="13" t="s">
        <v>72</v>
      </c>
      <c r="AY216" s="235" t="s">
        <v>143</v>
      </c>
    </row>
    <row r="217" s="15" customFormat="1">
      <c r="A217" s="15"/>
      <c r="B217" s="246"/>
      <c r="C217" s="247"/>
      <c r="D217" s="226" t="s">
        <v>154</v>
      </c>
      <c r="E217" s="248" t="s">
        <v>880</v>
      </c>
      <c r="F217" s="249" t="s">
        <v>186</v>
      </c>
      <c r="G217" s="247"/>
      <c r="H217" s="250">
        <v>69.900000000000006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154</v>
      </c>
      <c r="AU217" s="256" t="s">
        <v>82</v>
      </c>
      <c r="AV217" s="15" t="s">
        <v>150</v>
      </c>
      <c r="AW217" s="15" t="s">
        <v>33</v>
      </c>
      <c r="AX217" s="15" t="s">
        <v>80</v>
      </c>
      <c r="AY217" s="256" t="s">
        <v>143</v>
      </c>
    </row>
    <row r="218" s="2" customFormat="1" ht="16.5" customHeight="1">
      <c r="A218" s="39"/>
      <c r="B218" s="40"/>
      <c r="C218" s="257" t="s">
        <v>382</v>
      </c>
      <c r="D218" s="257" t="s">
        <v>236</v>
      </c>
      <c r="E218" s="258" t="s">
        <v>993</v>
      </c>
      <c r="F218" s="259" t="s">
        <v>994</v>
      </c>
      <c r="G218" s="260" t="s">
        <v>95</v>
      </c>
      <c r="H218" s="261">
        <v>70.948999999999998</v>
      </c>
      <c r="I218" s="262"/>
      <c r="J218" s="263">
        <f>ROUND(I218*H218,2)</f>
        <v>0</v>
      </c>
      <c r="K218" s="259" t="s">
        <v>149</v>
      </c>
      <c r="L218" s="264"/>
      <c r="M218" s="265" t="s">
        <v>19</v>
      </c>
      <c r="N218" s="266" t="s">
        <v>43</v>
      </c>
      <c r="O218" s="85"/>
      <c r="P218" s="215">
        <f>O218*H218</f>
        <v>0</v>
      </c>
      <c r="Q218" s="215">
        <v>0.00314</v>
      </c>
      <c r="R218" s="215">
        <f>Q218*H218</f>
        <v>0.22277986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193</v>
      </c>
      <c r="AT218" s="217" t="s">
        <v>236</v>
      </c>
      <c r="AU218" s="217" t="s">
        <v>82</v>
      </c>
      <c r="AY218" s="18" t="s">
        <v>143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80</v>
      </c>
      <c r="BK218" s="218">
        <f>ROUND(I218*H218,2)</f>
        <v>0</v>
      </c>
      <c r="BL218" s="18" t="s">
        <v>150</v>
      </c>
      <c r="BM218" s="217" t="s">
        <v>995</v>
      </c>
    </row>
    <row r="219" s="13" customFormat="1">
      <c r="A219" s="13"/>
      <c r="B219" s="224"/>
      <c r="C219" s="225"/>
      <c r="D219" s="226" t="s">
        <v>154</v>
      </c>
      <c r="E219" s="225"/>
      <c r="F219" s="228" t="s">
        <v>996</v>
      </c>
      <c r="G219" s="225"/>
      <c r="H219" s="229">
        <v>70.948999999999998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154</v>
      </c>
      <c r="AU219" s="235" t="s">
        <v>82</v>
      </c>
      <c r="AV219" s="13" t="s">
        <v>82</v>
      </c>
      <c r="AW219" s="13" t="s">
        <v>4</v>
      </c>
      <c r="AX219" s="13" t="s">
        <v>80</v>
      </c>
      <c r="AY219" s="235" t="s">
        <v>143</v>
      </c>
    </row>
    <row r="220" s="2" customFormat="1" ht="24.15" customHeight="1">
      <c r="A220" s="39"/>
      <c r="B220" s="40"/>
      <c r="C220" s="206" t="s">
        <v>387</v>
      </c>
      <c r="D220" s="206" t="s">
        <v>145</v>
      </c>
      <c r="E220" s="207" t="s">
        <v>997</v>
      </c>
      <c r="F220" s="208" t="s">
        <v>998</v>
      </c>
      <c r="G220" s="209" t="s">
        <v>306</v>
      </c>
      <c r="H220" s="210">
        <v>7</v>
      </c>
      <c r="I220" s="211"/>
      <c r="J220" s="212">
        <f>ROUND(I220*H220,2)</f>
        <v>0</v>
      </c>
      <c r="K220" s="208" t="s">
        <v>149</v>
      </c>
      <c r="L220" s="45"/>
      <c r="M220" s="213" t="s">
        <v>19</v>
      </c>
      <c r="N220" s="214" t="s">
        <v>43</v>
      </c>
      <c r="O220" s="85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150</v>
      </c>
      <c r="AT220" s="217" t="s">
        <v>145</v>
      </c>
      <c r="AU220" s="217" t="s">
        <v>82</v>
      </c>
      <c r="AY220" s="18" t="s">
        <v>143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80</v>
      </c>
      <c r="BK220" s="218">
        <f>ROUND(I220*H220,2)</f>
        <v>0</v>
      </c>
      <c r="BL220" s="18" t="s">
        <v>150</v>
      </c>
      <c r="BM220" s="217" t="s">
        <v>999</v>
      </c>
    </row>
    <row r="221" s="2" customFormat="1">
      <c r="A221" s="39"/>
      <c r="B221" s="40"/>
      <c r="C221" s="41"/>
      <c r="D221" s="219" t="s">
        <v>152</v>
      </c>
      <c r="E221" s="41"/>
      <c r="F221" s="220" t="s">
        <v>1000</v>
      </c>
      <c r="G221" s="41"/>
      <c r="H221" s="41"/>
      <c r="I221" s="221"/>
      <c r="J221" s="41"/>
      <c r="K221" s="41"/>
      <c r="L221" s="45"/>
      <c r="M221" s="222"/>
      <c r="N221" s="22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152</v>
      </c>
      <c r="AU221" s="18" t="s">
        <v>82</v>
      </c>
    </row>
    <row r="222" s="2" customFormat="1" ht="16.5" customHeight="1">
      <c r="A222" s="39"/>
      <c r="B222" s="40"/>
      <c r="C222" s="257" t="s">
        <v>393</v>
      </c>
      <c r="D222" s="257" t="s">
        <v>236</v>
      </c>
      <c r="E222" s="258" t="s">
        <v>1001</v>
      </c>
      <c r="F222" s="259" t="s">
        <v>1002</v>
      </c>
      <c r="G222" s="260" t="s">
        <v>306</v>
      </c>
      <c r="H222" s="261">
        <v>2</v>
      </c>
      <c r="I222" s="262"/>
      <c r="J222" s="263">
        <f>ROUND(I222*H222,2)</f>
        <v>0</v>
      </c>
      <c r="K222" s="259" t="s">
        <v>149</v>
      </c>
      <c r="L222" s="264"/>
      <c r="M222" s="265" t="s">
        <v>19</v>
      </c>
      <c r="N222" s="266" t="s">
        <v>43</v>
      </c>
      <c r="O222" s="85"/>
      <c r="P222" s="215">
        <f>O222*H222</f>
        <v>0</v>
      </c>
      <c r="Q222" s="215">
        <v>0.00022000000000000001</v>
      </c>
      <c r="R222" s="215">
        <f>Q222*H222</f>
        <v>0.00044000000000000002</v>
      </c>
      <c r="S222" s="215">
        <v>0</v>
      </c>
      <c r="T222" s="21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7" t="s">
        <v>193</v>
      </c>
      <c r="AT222" s="217" t="s">
        <v>236</v>
      </c>
      <c r="AU222" s="217" t="s">
        <v>82</v>
      </c>
      <c r="AY222" s="18" t="s">
        <v>143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80</v>
      </c>
      <c r="BK222" s="218">
        <f>ROUND(I222*H222,2)</f>
        <v>0</v>
      </c>
      <c r="BL222" s="18" t="s">
        <v>150</v>
      </c>
      <c r="BM222" s="217" t="s">
        <v>1003</v>
      </c>
    </row>
    <row r="223" s="2" customFormat="1" ht="16.5" customHeight="1">
      <c r="A223" s="39"/>
      <c r="B223" s="40"/>
      <c r="C223" s="257" t="s">
        <v>397</v>
      </c>
      <c r="D223" s="257" t="s">
        <v>236</v>
      </c>
      <c r="E223" s="258" t="s">
        <v>1004</v>
      </c>
      <c r="F223" s="259" t="s">
        <v>1005</v>
      </c>
      <c r="G223" s="260" t="s">
        <v>306</v>
      </c>
      <c r="H223" s="261">
        <v>2</v>
      </c>
      <c r="I223" s="262"/>
      <c r="J223" s="263">
        <f>ROUND(I223*H223,2)</f>
        <v>0</v>
      </c>
      <c r="K223" s="259" t="s">
        <v>149</v>
      </c>
      <c r="L223" s="264"/>
      <c r="M223" s="265" t="s">
        <v>19</v>
      </c>
      <c r="N223" s="266" t="s">
        <v>43</v>
      </c>
      <c r="O223" s="85"/>
      <c r="P223" s="215">
        <f>O223*H223</f>
        <v>0</v>
      </c>
      <c r="Q223" s="215">
        <v>0.00019000000000000001</v>
      </c>
      <c r="R223" s="215">
        <f>Q223*H223</f>
        <v>0.00038000000000000002</v>
      </c>
      <c r="S223" s="215">
        <v>0</v>
      </c>
      <c r="T223" s="21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7" t="s">
        <v>193</v>
      </c>
      <c r="AT223" s="217" t="s">
        <v>236</v>
      </c>
      <c r="AU223" s="217" t="s">
        <v>82</v>
      </c>
      <c r="AY223" s="18" t="s">
        <v>143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80</v>
      </c>
      <c r="BK223" s="218">
        <f>ROUND(I223*H223,2)</f>
        <v>0</v>
      </c>
      <c r="BL223" s="18" t="s">
        <v>150</v>
      </c>
      <c r="BM223" s="217" t="s">
        <v>1006</v>
      </c>
    </row>
    <row r="224" s="2" customFormat="1" ht="16.5" customHeight="1">
      <c r="A224" s="39"/>
      <c r="B224" s="40"/>
      <c r="C224" s="257" t="s">
        <v>401</v>
      </c>
      <c r="D224" s="257" t="s">
        <v>236</v>
      </c>
      <c r="E224" s="258" t="s">
        <v>1007</v>
      </c>
      <c r="F224" s="259" t="s">
        <v>1008</v>
      </c>
      <c r="G224" s="260" t="s">
        <v>306</v>
      </c>
      <c r="H224" s="261">
        <v>2</v>
      </c>
      <c r="I224" s="262"/>
      <c r="J224" s="263">
        <f>ROUND(I224*H224,2)</f>
        <v>0</v>
      </c>
      <c r="K224" s="259" t="s">
        <v>149</v>
      </c>
      <c r="L224" s="264"/>
      <c r="M224" s="265" t="s">
        <v>19</v>
      </c>
      <c r="N224" s="266" t="s">
        <v>43</v>
      </c>
      <c r="O224" s="85"/>
      <c r="P224" s="215">
        <f>O224*H224</f>
        <v>0</v>
      </c>
      <c r="Q224" s="215">
        <v>0.0022000000000000001</v>
      </c>
      <c r="R224" s="215">
        <f>Q224*H224</f>
        <v>0.0044000000000000003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193</v>
      </c>
      <c r="AT224" s="217" t="s">
        <v>236</v>
      </c>
      <c r="AU224" s="217" t="s">
        <v>82</v>
      </c>
      <c r="AY224" s="18" t="s">
        <v>143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80</v>
      </c>
      <c r="BK224" s="218">
        <f>ROUND(I224*H224,2)</f>
        <v>0</v>
      </c>
      <c r="BL224" s="18" t="s">
        <v>150</v>
      </c>
      <c r="BM224" s="217" t="s">
        <v>1009</v>
      </c>
    </row>
    <row r="225" s="2" customFormat="1" ht="16.5" customHeight="1">
      <c r="A225" s="39"/>
      <c r="B225" s="40"/>
      <c r="C225" s="257" t="s">
        <v>406</v>
      </c>
      <c r="D225" s="257" t="s">
        <v>236</v>
      </c>
      <c r="E225" s="258" t="s">
        <v>1010</v>
      </c>
      <c r="F225" s="259" t="s">
        <v>1011</v>
      </c>
      <c r="G225" s="260" t="s">
        <v>306</v>
      </c>
      <c r="H225" s="261">
        <v>1</v>
      </c>
      <c r="I225" s="262"/>
      <c r="J225" s="263">
        <f>ROUND(I225*H225,2)</f>
        <v>0</v>
      </c>
      <c r="K225" s="259" t="s">
        <v>19</v>
      </c>
      <c r="L225" s="264"/>
      <c r="M225" s="265" t="s">
        <v>19</v>
      </c>
      <c r="N225" s="266" t="s">
        <v>43</v>
      </c>
      <c r="O225" s="85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193</v>
      </c>
      <c r="AT225" s="217" t="s">
        <v>236</v>
      </c>
      <c r="AU225" s="217" t="s">
        <v>82</v>
      </c>
      <c r="AY225" s="18" t="s">
        <v>143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80</v>
      </c>
      <c r="BK225" s="218">
        <f>ROUND(I225*H225,2)</f>
        <v>0</v>
      </c>
      <c r="BL225" s="18" t="s">
        <v>150</v>
      </c>
      <c r="BM225" s="217" t="s">
        <v>1012</v>
      </c>
    </row>
    <row r="226" s="2" customFormat="1" ht="24.15" customHeight="1">
      <c r="A226" s="39"/>
      <c r="B226" s="40"/>
      <c r="C226" s="206" t="s">
        <v>410</v>
      </c>
      <c r="D226" s="206" t="s">
        <v>145</v>
      </c>
      <c r="E226" s="207" t="s">
        <v>1013</v>
      </c>
      <c r="F226" s="208" t="s">
        <v>1014</v>
      </c>
      <c r="G226" s="209" t="s">
        <v>306</v>
      </c>
      <c r="H226" s="210">
        <v>3</v>
      </c>
      <c r="I226" s="211"/>
      <c r="J226" s="212">
        <f>ROUND(I226*H226,2)</f>
        <v>0</v>
      </c>
      <c r="K226" s="208" t="s">
        <v>149</v>
      </c>
      <c r="L226" s="45"/>
      <c r="M226" s="213" t="s">
        <v>19</v>
      </c>
      <c r="N226" s="214" t="s">
        <v>43</v>
      </c>
      <c r="O226" s="85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150</v>
      </c>
      <c r="AT226" s="217" t="s">
        <v>145</v>
      </c>
      <c r="AU226" s="217" t="s">
        <v>82</v>
      </c>
      <c r="AY226" s="18" t="s">
        <v>143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80</v>
      </c>
      <c r="BK226" s="218">
        <f>ROUND(I226*H226,2)</f>
        <v>0</v>
      </c>
      <c r="BL226" s="18" t="s">
        <v>150</v>
      </c>
      <c r="BM226" s="217" t="s">
        <v>1015</v>
      </c>
    </row>
    <row r="227" s="2" customFormat="1">
      <c r="A227" s="39"/>
      <c r="B227" s="40"/>
      <c r="C227" s="41"/>
      <c r="D227" s="219" t="s">
        <v>152</v>
      </c>
      <c r="E227" s="41"/>
      <c r="F227" s="220" t="s">
        <v>1016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152</v>
      </c>
      <c r="AU227" s="18" t="s">
        <v>82</v>
      </c>
    </row>
    <row r="228" s="2" customFormat="1" ht="16.5" customHeight="1">
      <c r="A228" s="39"/>
      <c r="B228" s="40"/>
      <c r="C228" s="257" t="s">
        <v>414</v>
      </c>
      <c r="D228" s="257" t="s">
        <v>236</v>
      </c>
      <c r="E228" s="258" t="s">
        <v>1017</v>
      </c>
      <c r="F228" s="259" t="s">
        <v>1018</v>
      </c>
      <c r="G228" s="260" t="s">
        <v>306</v>
      </c>
      <c r="H228" s="261">
        <v>3</v>
      </c>
      <c r="I228" s="262"/>
      <c r="J228" s="263">
        <f>ROUND(I228*H228,2)</f>
        <v>0</v>
      </c>
      <c r="K228" s="259" t="s">
        <v>149</v>
      </c>
      <c r="L228" s="264"/>
      <c r="M228" s="265" t="s">
        <v>19</v>
      </c>
      <c r="N228" s="266" t="s">
        <v>43</v>
      </c>
      <c r="O228" s="85"/>
      <c r="P228" s="215">
        <f>O228*H228</f>
        <v>0</v>
      </c>
      <c r="Q228" s="215">
        <v>0.00025999999999999998</v>
      </c>
      <c r="R228" s="215">
        <f>Q228*H228</f>
        <v>0.00077999999999999988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193</v>
      </c>
      <c r="AT228" s="217" t="s">
        <v>236</v>
      </c>
      <c r="AU228" s="217" t="s">
        <v>82</v>
      </c>
      <c r="AY228" s="18" t="s">
        <v>143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80</v>
      </c>
      <c r="BK228" s="218">
        <f>ROUND(I228*H228,2)</f>
        <v>0</v>
      </c>
      <c r="BL228" s="18" t="s">
        <v>150</v>
      </c>
      <c r="BM228" s="217" t="s">
        <v>1019</v>
      </c>
    </row>
    <row r="229" s="2" customFormat="1" ht="24.15" customHeight="1">
      <c r="A229" s="39"/>
      <c r="B229" s="40"/>
      <c r="C229" s="206" t="s">
        <v>419</v>
      </c>
      <c r="D229" s="206" t="s">
        <v>145</v>
      </c>
      <c r="E229" s="207" t="s">
        <v>1020</v>
      </c>
      <c r="F229" s="208" t="s">
        <v>1021</v>
      </c>
      <c r="G229" s="209" t="s">
        <v>306</v>
      </c>
      <c r="H229" s="210">
        <v>21</v>
      </c>
      <c r="I229" s="211"/>
      <c r="J229" s="212">
        <f>ROUND(I229*H229,2)</f>
        <v>0</v>
      </c>
      <c r="K229" s="208" t="s">
        <v>149</v>
      </c>
      <c r="L229" s="45"/>
      <c r="M229" s="213" t="s">
        <v>19</v>
      </c>
      <c r="N229" s="214" t="s">
        <v>43</v>
      </c>
      <c r="O229" s="85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150</v>
      </c>
      <c r="AT229" s="217" t="s">
        <v>145</v>
      </c>
      <c r="AU229" s="217" t="s">
        <v>82</v>
      </c>
      <c r="AY229" s="18" t="s">
        <v>143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80</v>
      </c>
      <c r="BK229" s="218">
        <f>ROUND(I229*H229,2)</f>
        <v>0</v>
      </c>
      <c r="BL229" s="18" t="s">
        <v>150</v>
      </c>
      <c r="BM229" s="217" t="s">
        <v>1022</v>
      </c>
    </row>
    <row r="230" s="2" customFormat="1">
      <c r="A230" s="39"/>
      <c r="B230" s="40"/>
      <c r="C230" s="41"/>
      <c r="D230" s="219" t="s">
        <v>152</v>
      </c>
      <c r="E230" s="41"/>
      <c r="F230" s="220" t="s">
        <v>1023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152</v>
      </c>
      <c r="AU230" s="18" t="s">
        <v>82</v>
      </c>
    </row>
    <row r="231" s="2" customFormat="1" ht="16.5" customHeight="1">
      <c r="A231" s="39"/>
      <c r="B231" s="40"/>
      <c r="C231" s="257" t="s">
        <v>425</v>
      </c>
      <c r="D231" s="257" t="s">
        <v>236</v>
      </c>
      <c r="E231" s="258" t="s">
        <v>1024</v>
      </c>
      <c r="F231" s="259" t="s">
        <v>1025</v>
      </c>
      <c r="G231" s="260" t="s">
        <v>306</v>
      </c>
      <c r="H231" s="261">
        <v>7</v>
      </c>
      <c r="I231" s="262"/>
      <c r="J231" s="263">
        <f>ROUND(I231*H231,2)</f>
        <v>0</v>
      </c>
      <c r="K231" s="259" t="s">
        <v>149</v>
      </c>
      <c r="L231" s="264"/>
      <c r="M231" s="265" t="s">
        <v>19</v>
      </c>
      <c r="N231" s="266" t="s">
        <v>43</v>
      </c>
      <c r="O231" s="85"/>
      <c r="P231" s="215">
        <f>O231*H231</f>
        <v>0</v>
      </c>
      <c r="Q231" s="215">
        <v>0.00072000000000000005</v>
      </c>
      <c r="R231" s="215">
        <f>Q231*H231</f>
        <v>0.0050400000000000002</v>
      </c>
      <c r="S231" s="215">
        <v>0</v>
      </c>
      <c r="T231" s="21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7" t="s">
        <v>193</v>
      </c>
      <c r="AT231" s="217" t="s">
        <v>236</v>
      </c>
      <c r="AU231" s="217" t="s">
        <v>82</v>
      </c>
      <c r="AY231" s="18" t="s">
        <v>143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80</v>
      </c>
      <c r="BK231" s="218">
        <f>ROUND(I231*H231,2)</f>
        <v>0</v>
      </c>
      <c r="BL231" s="18" t="s">
        <v>150</v>
      </c>
      <c r="BM231" s="217" t="s">
        <v>1026</v>
      </c>
    </row>
    <row r="232" s="2" customFormat="1" ht="16.5" customHeight="1">
      <c r="A232" s="39"/>
      <c r="B232" s="40"/>
      <c r="C232" s="257" t="s">
        <v>432</v>
      </c>
      <c r="D232" s="257" t="s">
        <v>236</v>
      </c>
      <c r="E232" s="258" t="s">
        <v>1027</v>
      </c>
      <c r="F232" s="259" t="s">
        <v>1028</v>
      </c>
      <c r="G232" s="260" t="s">
        <v>306</v>
      </c>
      <c r="H232" s="261">
        <v>7</v>
      </c>
      <c r="I232" s="262"/>
      <c r="J232" s="263">
        <f>ROUND(I232*H232,2)</f>
        <v>0</v>
      </c>
      <c r="K232" s="259" t="s">
        <v>149</v>
      </c>
      <c r="L232" s="264"/>
      <c r="M232" s="265" t="s">
        <v>19</v>
      </c>
      <c r="N232" s="266" t="s">
        <v>43</v>
      </c>
      <c r="O232" s="85"/>
      <c r="P232" s="215">
        <f>O232*H232</f>
        <v>0</v>
      </c>
      <c r="Q232" s="215">
        <v>0.00072000000000000005</v>
      </c>
      <c r="R232" s="215">
        <f>Q232*H232</f>
        <v>0.0050400000000000002</v>
      </c>
      <c r="S232" s="215">
        <v>0</v>
      </c>
      <c r="T232" s="21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7" t="s">
        <v>193</v>
      </c>
      <c r="AT232" s="217" t="s">
        <v>236</v>
      </c>
      <c r="AU232" s="217" t="s">
        <v>82</v>
      </c>
      <c r="AY232" s="18" t="s">
        <v>143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80</v>
      </c>
      <c r="BK232" s="218">
        <f>ROUND(I232*H232,2)</f>
        <v>0</v>
      </c>
      <c r="BL232" s="18" t="s">
        <v>150</v>
      </c>
      <c r="BM232" s="217" t="s">
        <v>1029</v>
      </c>
    </row>
    <row r="233" s="2" customFormat="1" ht="16.5" customHeight="1">
      <c r="A233" s="39"/>
      <c r="B233" s="40"/>
      <c r="C233" s="257" t="s">
        <v>438</v>
      </c>
      <c r="D233" s="257" t="s">
        <v>236</v>
      </c>
      <c r="E233" s="258" t="s">
        <v>1030</v>
      </c>
      <c r="F233" s="259" t="s">
        <v>1031</v>
      </c>
      <c r="G233" s="260" t="s">
        <v>306</v>
      </c>
      <c r="H233" s="261">
        <v>7</v>
      </c>
      <c r="I233" s="262"/>
      <c r="J233" s="263">
        <f>ROUND(I233*H233,2)</f>
        <v>0</v>
      </c>
      <c r="K233" s="259" t="s">
        <v>149</v>
      </c>
      <c r="L233" s="264"/>
      <c r="M233" s="265" t="s">
        <v>19</v>
      </c>
      <c r="N233" s="266" t="s">
        <v>43</v>
      </c>
      <c r="O233" s="85"/>
      <c r="P233" s="215">
        <f>O233*H233</f>
        <v>0</v>
      </c>
      <c r="Q233" s="215">
        <v>0.0040000000000000001</v>
      </c>
      <c r="R233" s="215">
        <f>Q233*H233</f>
        <v>0.028000000000000001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193</v>
      </c>
      <c r="AT233" s="217" t="s">
        <v>236</v>
      </c>
      <c r="AU233" s="217" t="s">
        <v>82</v>
      </c>
      <c r="AY233" s="18" t="s">
        <v>143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80</v>
      </c>
      <c r="BK233" s="218">
        <f>ROUND(I233*H233,2)</f>
        <v>0</v>
      </c>
      <c r="BL233" s="18" t="s">
        <v>150</v>
      </c>
      <c r="BM233" s="217" t="s">
        <v>1032</v>
      </c>
    </row>
    <row r="234" s="2" customFormat="1" ht="24.15" customHeight="1">
      <c r="A234" s="39"/>
      <c r="B234" s="40"/>
      <c r="C234" s="206" t="s">
        <v>446</v>
      </c>
      <c r="D234" s="206" t="s">
        <v>145</v>
      </c>
      <c r="E234" s="207" t="s">
        <v>1033</v>
      </c>
      <c r="F234" s="208" t="s">
        <v>1034</v>
      </c>
      <c r="G234" s="209" t="s">
        <v>306</v>
      </c>
      <c r="H234" s="210">
        <v>4</v>
      </c>
      <c r="I234" s="211"/>
      <c r="J234" s="212">
        <f>ROUND(I234*H234,2)</f>
        <v>0</v>
      </c>
      <c r="K234" s="208" t="s">
        <v>149</v>
      </c>
      <c r="L234" s="45"/>
      <c r="M234" s="213" t="s">
        <v>19</v>
      </c>
      <c r="N234" s="214" t="s">
        <v>43</v>
      </c>
      <c r="O234" s="85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7" t="s">
        <v>150</v>
      </c>
      <c r="AT234" s="217" t="s">
        <v>145</v>
      </c>
      <c r="AU234" s="217" t="s">
        <v>82</v>
      </c>
      <c r="AY234" s="18" t="s">
        <v>143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80</v>
      </c>
      <c r="BK234" s="218">
        <f>ROUND(I234*H234,2)</f>
        <v>0</v>
      </c>
      <c r="BL234" s="18" t="s">
        <v>150</v>
      </c>
      <c r="BM234" s="217" t="s">
        <v>1035</v>
      </c>
    </row>
    <row r="235" s="2" customFormat="1">
      <c r="A235" s="39"/>
      <c r="B235" s="40"/>
      <c r="C235" s="41"/>
      <c r="D235" s="219" t="s">
        <v>152</v>
      </c>
      <c r="E235" s="41"/>
      <c r="F235" s="220" t="s">
        <v>1036</v>
      </c>
      <c r="G235" s="41"/>
      <c r="H235" s="41"/>
      <c r="I235" s="221"/>
      <c r="J235" s="41"/>
      <c r="K235" s="41"/>
      <c r="L235" s="45"/>
      <c r="M235" s="222"/>
      <c r="N235" s="22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152</v>
      </c>
      <c r="AU235" s="18" t="s">
        <v>82</v>
      </c>
    </row>
    <row r="236" s="2" customFormat="1" ht="16.5" customHeight="1">
      <c r="A236" s="39"/>
      <c r="B236" s="40"/>
      <c r="C236" s="257" t="s">
        <v>453</v>
      </c>
      <c r="D236" s="257" t="s">
        <v>236</v>
      </c>
      <c r="E236" s="258" t="s">
        <v>1037</v>
      </c>
      <c r="F236" s="259" t="s">
        <v>1038</v>
      </c>
      <c r="G236" s="260" t="s">
        <v>306</v>
      </c>
      <c r="H236" s="261">
        <v>1</v>
      </c>
      <c r="I236" s="262"/>
      <c r="J236" s="263">
        <f>ROUND(I236*H236,2)</f>
        <v>0</v>
      </c>
      <c r="K236" s="259" t="s">
        <v>149</v>
      </c>
      <c r="L236" s="264"/>
      <c r="M236" s="265" t="s">
        <v>19</v>
      </c>
      <c r="N236" s="266" t="s">
        <v>43</v>
      </c>
      <c r="O236" s="85"/>
      <c r="P236" s="215">
        <f>O236*H236</f>
        <v>0</v>
      </c>
      <c r="Q236" s="215">
        <v>0.0012099999999999999</v>
      </c>
      <c r="R236" s="215">
        <f>Q236*H236</f>
        <v>0.0012099999999999999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193</v>
      </c>
      <c r="AT236" s="217" t="s">
        <v>236</v>
      </c>
      <c r="AU236" s="217" t="s">
        <v>82</v>
      </c>
      <c r="AY236" s="18" t="s">
        <v>143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80</v>
      </c>
      <c r="BK236" s="218">
        <f>ROUND(I236*H236,2)</f>
        <v>0</v>
      </c>
      <c r="BL236" s="18" t="s">
        <v>150</v>
      </c>
      <c r="BM236" s="217" t="s">
        <v>1039</v>
      </c>
    </row>
    <row r="237" s="2" customFormat="1" ht="16.5" customHeight="1">
      <c r="A237" s="39"/>
      <c r="B237" s="40"/>
      <c r="C237" s="257" t="s">
        <v>459</v>
      </c>
      <c r="D237" s="257" t="s">
        <v>236</v>
      </c>
      <c r="E237" s="258" t="s">
        <v>1040</v>
      </c>
      <c r="F237" s="259" t="s">
        <v>1041</v>
      </c>
      <c r="G237" s="260" t="s">
        <v>306</v>
      </c>
      <c r="H237" s="261">
        <v>3</v>
      </c>
      <c r="I237" s="262"/>
      <c r="J237" s="263">
        <f>ROUND(I237*H237,2)</f>
        <v>0</v>
      </c>
      <c r="K237" s="259" t="s">
        <v>19</v>
      </c>
      <c r="L237" s="264"/>
      <c r="M237" s="265" t="s">
        <v>19</v>
      </c>
      <c r="N237" s="266" t="s">
        <v>43</v>
      </c>
      <c r="O237" s="85"/>
      <c r="P237" s="215">
        <f>O237*H237</f>
        <v>0</v>
      </c>
      <c r="Q237" s="215">
        <v>0.0012600000000000001</v>
      </c>
      <c r="R237" s="215">
        <f>Q237*H237</f>
        <v>0.0037800000000000004</v>
      </c>
      <c r="S237" s="215">
        <v>0</v>
      </c>
      <c r="T237" s="21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7" t="s">
        <v>193</v>
      </c>
      <c r="AT237" s="217" t="s">
        <v>236</v>
      </c>
      <c r="AU237" s="217" t="s">
        <v>82</v>
      </c>
      <c r="AY237" s="18" t="s">
        <v>143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80</v>
      </c>
      <c r="BK237" s="218">
        <f>ROUND(I237*H237,2)</f>
        <v>0</v>
      </c>
      <c r="BL237" s="18" t="s">
        <v>150</v>
      </c>
      <c r="BM237" s="217" t="s">
        <v>1042</v>
      </c>
    </row>
    <row r="238" s="2" customFormat="1" ht="24.15" customHeight="1">
      <c r="A238" s="39"/>
      <c r="B238" s="40"/>
      <c r="C238" s="206" t="s">
        <v>465</v>
      </c>
      <c r="D238" s="206" t="s">
        <v>145</v>
      </c>
      <c r="E238" s="207" t="s">
        <v>1043</v>
      </c>
      <c r="F238" s="208" t="s">
        <v>1044</v>
      </c>
      <c r="G238" s="209" t="s">
        <v>306</v>
      </c>
      <c r="H238" s="210">
        <v>3</v>
      </c>
      <c r="I238" s="211"/>
      <c r="J238" s="212">
        <f>ROUND(I238*H238,2)</f>
        <v>0</v>
      </c>
      <c r="K238" s="208" t="s">
        <v>149</v>
      </c>
      <c r="L238" s="45"/>
      <c r="M238" s="213" t="s">
        <v>19</v>
      </c>
      <c r="N238" s="214" t="s">
        <v>43</v>
      </c>
      <c r="O238" s="85"/>
      <c r="P238" s="215">
        <f>O238*H238</f>
        <v>0</v>
      </c>
      <c r="Q238" s="215">
        <v>0.00072000000000000005</v>
      </c>
      <c r="R238" s="215">
        <f>Q238*H238</f>
        <v>0.00216</v>
      </c>
      <c r="S238" s="215">
        <v>0</v>
      </c>
      <c r="T238" s="21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7" t="s">
        <v>150</v>
      </c>
      <c r="AT238" s="217" t="s">
        <v>145</v>
      </c>
      <c r="AU238" s="217" t="s">
        <v>82</v>
      </c>
      <c r="AY238" s="18" t="s">
        <v>143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80</v>
      </c>
      <c r="BK238" s="218">
        <f>ROUND(I238*H238,2)</f>
        <v>0</v>
      </c>
      <c r="BL238" s="18" t="s">
        <v>150</v>
      </c>
      <c r="BM238" s="217" t="s">
        <v>1045</v>
      </c>
    </row>
    <row r="239" s="2" customFormat="1">
      <c r="A239" s="39"/>
      <c r="B239" s="40"/>
      <c r="C239" s="41"/>
      <c r="D239" s="219" t="s">
        <v>152</v>
      </c>
      <c r="E239" s="41"/>
      <c r="F239" s="220" t="s">
        <v>1046</v>
      </c>
      <c r="G239" s="41"/>
      <c r="H239" s="41"/>
      <c r="I239" s="221"/>
      <c r="J239" s="41"/>
      <c r="K239" s="41"/>
      <c r="L239" s="45"/>
      <c r="M239" s="222"/>
      <c r="N239" s="22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152</v>
      </c>
      <c r="AU239" s="18" t="s">
        <v>82</v>
      </c>
    </row>
    <row r="240" s="2" customFormat="1" ht="16.5" customHeight="1">
      <c r="A240" s="39"/>
      <c r="B240" s="40"/>
      <c r="C240" s="257" t="s">
        <v>470</v>
      </c>
      <c r="D240" s="257" t="s">
        <v>236</v>
      </c>
      <c r="E240" s="258" t="s">
        <v>1047</v>
      </c>
      <c r="F240" s="259" t="s">
        <v>1048</v>
      </c>
      <c r="G240" s="260" t="s">
        <v>306</v>
      </c>
      <c r="H240" s="261">
        <v>3</v>
      </c>
      <c r="I240" s="262"/>
      <c r="J240" s="263">
        <f>ROUND(I240*H240,2)</f>
        <v>0</v>
      </c>
      <c r="K240" s="259" t="s">
        <v>149</v>
      </c>
      <c r="L240" s="264"/>
      <c r="M240" s="265" t="s">
        <v>19</v>
      </c>
      <c r="N240" s="266" t="s">
        <v>43</v>
      </c>
      <c r="O240" s="85"/>
      <c r="P240" s="215">
        <f>O240*H240</f>
        <v>0</v>
      </c>
      <c r="Q240" s="215">
        <v>0.012</v>
      </c>
      <c r="R240" s="215">
        <f>Q240*H240</f>
        <v>0.036000000000000004</v>
      </c>
      <c r="S240" s="215">
        <v>0</v>
      </c>
      <c r="T240" s="21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193</v>
      </c>
      <c r="AT240" s="217" t="s">
        <v>236</v>
      </c>
      <c r="AU240" s="217" t="s">
        <v>82</v>
      </c>
      <c r="AY240" s="18" t="s">
        <v>143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80</v>
      </c>
      <c r="BK240" s="218">
        <f>ROUND(I240*H240,2)</f>
        <v>0</v>
      </c>
      <c r="BL240" s="18" t="s">
        <v>150</v>
      </c>
      <c r="BM240" s="217" t="s">
        <v>1049</v>
      </c>
    </row>
    <row r="241" s="2" customFormat="1" ht="16.5" customHeight="1">
      <c r="A241" s="39"/>
      <c r="B241" s="40"/>
      <c r="C241" s="257" t="s">
        <v>476</v>
      </c>
      <c r="D241" s="257" t="s">
        <v>236</v>
      </c>
      <c r="E241" s="258" t="s">
        <v>1050</v>
      </c>
      <c r="F241" s="259" t="s">
        <v>1051</v>
      </c>
      <c r="G241" s="260" t="s">
        <v>306</v>
      </c>
      <c r="H241" s="261">
        <v>3</v>
      </c>
      <c r="I241" s="262"/>
      <c r="J241" s="263">
        <f>ROUND(I241*H241,2)</f>
        <v>0</v>
      </c>
      <c r="K241" s="259" t="s">
        <v>149</v>
      </c>
      <c r="L241" s="264"/>
      <c r="M241" s="265" t="s">
        <v>19</v>
      </c>
      <c r="N241" s="266" t="s">
        <v>43</v>
      </c>
      <c r="O241" s="85"/>
      <c r="P241" s="215">
        <f>O241*H241</f>
        <v>0</v>
      </c>
      <c r="Q241" s="215">
        <v>0.0035000000000000001</v>
      </c>
      <c r="R241" s="215">
        <f>Q241*H241</f>
        <v>0.010500000000000001</v>
      </c>
      <c r="S241" s="215">
        <v>0</v>
      </c>
      <c r="T241" s="21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7" t="s">
        <v>193</v>
      </c>
      <c r="AT241" s="217" t="s">
        <v>236</v>
      </c>
      <c r="AU241" s="217" t="s">
        <v>82</v>
      </c>
      <c r="AY241" s="18" t="s">
        <v>143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80</v>
      </c>
      <c r="BK241" s="218">
        <f>ROUND(I241*H241,2)</f>
        <v>0</v>
      </c>
      <c r="BL241" s="18" t="s">
        <v>150</v>
      </c>
      <c r="BM241" s="217" t="s">
        <v>1052</v>
      </c>
    </row>
    <row r="242" s="2" customFormat="1" ht="24.15" customHeight="1">
      <c r="A242" s="39"/>
      <c r="B242" s="40"/>
      <c r="C242" s="206" t="s">
        <v>482</v>
      </c>
      <c r="D242" s="206" t="s">
        <v>145</v>
      </c>
      <c r="E242" s="207" t="s">
        <v>1053</v>
      </c>
      <c r="F242" s="208" t="s">
        <v>1054</v>
      </c>
      <c r="G242" s="209" t="s">
        <v>306</v>
      </c>
      <c r="H242" s="210">
        <v>6</v>
      </c>
      <c r="I242" s="211"/>
      <c r="J242" s="212">
        <f>ROUND(I242*H242,2)</f>
        <v>0</v>
      </c>
      <c r="K242" s="208" t="s">
        <v>149</v>
      </c>
      <c r="L242" s="45"/>
      <c r="M242" s="213" t="s">
        <v>19</v>
      </c>
      <c r="N242" s="214" t="s">
        <v>43</v>
      </c>
      <c r="O242" s="85"/>
      <c r="P242" s="215">
        <f>O242*H242</f>
        <v>0</v>
      </c>
      <c r="Q242" s="215">
        <v>0.00165</v>
      </c>
      <c r="R242" s="215">
        <f>Q242*H242</f>
        <v>0.0098999999999999991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150</v>
      </c>
      <c r="AT242" s="217" t="s">
        <v>145</v>
      </c>
      <c r="AU242" s="217" t="s">
        <v>82</v>
      </c>
      <c r="AY242" s="18" t="s">
        <v>143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80</v>
      </c>
      <c r="BK242" s="218">
        <f>ROUND(I242*H242,2)</f>
        <v>0</v>
      </c>
      <c r="BL242" s="18" t="s">
        <v>150</v>
      </c>
      <c r="BM242" s="217" t="s">
        <v>1055</v>
      </c>
    </row>
    <row r="243" s="2" customFormat="1">
      <c r="A243" s="39"/>
      <c r="B243" s="40"/>
      <c r="C243" s="41"/>
      <c r="D243" s="219" t="s">
        <v>152</v>
      </c>
      <c r="E243" s="41"/>
      <c r="F243" s="220" t="s">
        <v>1056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82</v>
      </c>
    </row>
    <row r="244" s="2" customFormat="1" ht="16.5" customHeight="1">
      <c r="A244" s="39"/>
      <c r="B244" s="40"/>
      <c r="C244" s="257" t="s">
        <v>487</v>
      </c>
      <c r="D244" s="257" t="s">
        <v>236</v>
      </c>
      <c r="E244" s="258" t="s">
        <v>1057</v>
      </c>
      <c r="F244" s="259" t="s">
        <v>1058</v>
      </c>
      <c r="G244" s="260" t="s">
        <v>306</v>
      </c>
      <c r="H244" s="261">
        <v>6</v>
      </c>
      <c r="I244" s="262"/>
      <c r="J244" s="263">
        <f>ROUND(I244*H244,2)</f>
        <v>0</v>
      </c>
      <c r="K244" s="259" t="s">
        <v>149</v>
      </c>
      <c r="L244" s="264"/>
      <c r="M244" s="265" t="s">
        <v>19</v>
      </c>
      <c r="N244" s="266" t="s">
        <v>43</v>
      </c>
      <c r="O244" s="85"/>
      <c r="P244" s="215">
        <f>O244*H244</f>
        <v>0</v>
      </c>
      <c r="Q244" s="215">
        <v>0.023</v>
      </c>
      <c r="R244" s="215">
        <f>Q244*H244</f>
        <v>0.13800000000000001</v>
      </c>
      <c r="S244" s="215">
        <v>0</v>
      </c>
      <c r="T244" s="21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7" t="s">
        <v>193</v>
      </c>
      <c r="AT244" s="217" t="s">
        <v>236</v>
      </c>
      <c r="AU244" s="217" t="s">
        <v>82</v>
      </c>
      <c r="AY244" s="18" t="s">
        <v>143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80</v>
      </c>
      <c r="BK244" s="218">
        <f>ROUND(I244*H244,2)</f>
        <v>0</v>
      </c>
      <c r="BL244" s="18" t="s">
        <v>150</v>
      </c>
      <c r="BM244" s="217" t="s">
        <v>1059</v>
      </c>
    </row>
    <row r="245" s="2" customFormat="1" ht="16.5" customHeight="1">
      <c r="A245" s="39"/>
      <c r="B245" s="40"/>
      <c r="C245" s="257" t="s">
        <v>495</v>
      </c>
      <c r="D245" s="257" t="s">
        <v>236</v>
      </c>
      <c r="E245" s="258" t="s">
        <v>1060</v>
      </c>
      <c r="F245" s="259" t="s">
        <v>1061</v>
      </c>
      <c r="G245" s="260" t="s">
        <v>306</v>
      </c>
      <c r="H245" s="261">
        <v>6</v>
      </c>
      <c r="I245" s="262"/>
      <c r="J245" s="263">
        <f>ROUND(I245*H245,2)</f>
        <v>0</v>
      </c>
      <c r="K245" s="259" t="s">
        <v>149</v>
      </c>
      <c r="L245" s="264"/>
      <c r="M245" s="265" t="s">
        <v>19</v>
      </c>
      <c r="N245" s="266" t="s">
        <v>43</v>
      </c>
      <c r="O245" s="85"/>
      <c r="P245" s="215">
        <f>O245*H245</f>
        <v>0</v>
      </c>
      <c r="Q245" s="215">
        <v>0.0040000000000000001</v>
      </c>
      <c r="R245" s="215">
        <f>Q245*H245</f>
        <v>0.024</v>
      </c>
      <c r="S245" s="215">
        <v>0</v>
      </c>
      <c r="T245" s="21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7" t="s">
        <v>193</v>
      </c>
      <c r="AT245" s="217" t="s">
        <v>236</v>
      </c>
      <c r="AU245" s="217" t="s">
        <v>82</v>
      </c>
      <c r="AY245" s="18" t="s">
        <v>143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80</v>
      </c>
      <c r="BK245" s="218">
        <f>ROUND(I245*H245,2)</f>
        <v>0</v>
      </c>
      <c r="BL245" s="18" t="s">
        <v>150</v>
      </c>
      <c r="BM245" s="217" t="s">
        <v>1062</v>
      </c>
    </row>
    <row r="246" s="2" customFormat="1" ht="16.5" customHeight="1">
      <c r="A246" s="39"/>
      <c r="B246" s="40"/>
      <c r="C246" s="206" t="s">
        <v>728</v>
      </c>
      <c r="D246" s="206" t="s">
        <v>145</v>
      </c>
      <c r="E246" s="207" t="s">
        <v>363</v>
      </c>
      <c r="F246" s="208" t="s">
        <v>364</v>
      </c>
      <c r="G246" s="209" t="s">
        <v>365</v>
      </c>
      <c r="H246" s="210">
        <v>2</v>
      </c>
      <c r="I246" s="211"/>
      <c r="J246" s="212">
        <f>ROUND(I246*H246,2)</f>
        <v>0</v>
      </c>
      <c r="K246" s="208" t="s">
        <v>19</v>
      </c>
      <c r="L246" s="45"/>
      <c r="M246" s="213" t="s">
        <v>19</v>
      </c>
      <c r="N246" s="214" t="s">
        <v>43</v>
      </c>
      <c r="O246" s="85"/>
      <c r="P246" s="215">
        <f>O246*H246</f>
        <v>0</v>
      </c>
      <c r="Q246" s="215">
        <v>0</v>
      </c>
      <c r="R246" s="215">
        <f>Q246*H246</f>
        <v>0</v>
      </c>
      <c r="S246" s="215">
        <v>0.056000000000000001</v>
      </c>
      <c r="T246" s="216">
        <f>S246*H246</f>
        <v>0.112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150</v>
      </c>
      <c r="AT246" s="217" t="s">
        <v>145</v>
      </c>
      <c r="AU246" s="217" t="s">
        <v>82</v>
      </c>
      <c r="AY246" s="18" t="s">
        <v>143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80</v>
      </c>
      <c r="BK246" s="218">
        <f>ROUND(I246*H246,2)</f>
        <v>0</v>
      </c>
      <c r="BL246" s="18" t="s">
        <v>150</v>
      </c>
      <c r="BM246" s="217" t="s">
        <v>1063</v>
      </c>
    </row>
    <row r="247" s="2" customFormat="1" ht="16.5" customHeight="1">
      <c r="A247" s="39"/>
      <c r="B247" s="40"/>
      <c r="C247" s="206" t="s">
        <v>732</v>
      </c>
      <c r="D247" s="206" t="s">
        <v>145</v>
      </c>
      <c r="E247" s="207" t="s">
        <v>1064</v>
      </c>
      <c r="F247" s="208" t="s">
        <v>1065</v>
      </c>
      <c r="G247" s="209" t="s">
        <v>95</v>
      </c>
      <c r="H247" s="210">
        <v>50</v>
      </c>
      <c r="I247" s="211"/>
      <c r="J247" s="212">
        <f>ROUND(I247*H247,2)</f>
        <v>0</v>
      </c>
      <c r="K247" s="208" t="s">
        <v>149</v>
      </c>
      <c r="L247" s="45"/>
      <c r="M247" s="213" t="s">
        <v>19</v>
      </c>
      <c r="N247" s="214" t="s">
        <v>43</v>
      </c>
      <c r="O247" s="85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150</v>
      </c>
      <c r="AT247" s="217" t="s">
        <v>145</v>
      </c>
      <c r="AU247" s="217" t="s">
        <v>82</v>
      </c>
      <c r="AY247" s="18" t="s">
        <v>143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80</v>
      </c>
      <c r="BK247" s="218">
        <f>ROUND(I247*H247,2)</f>
        <v>0</v>
      </c>
      <c r="BL247" s="18" t="s">
        <v>150</v>
      </c>
      <c r="BM247" s="217" t="s">
        <v>1066</v>
      </c>
    </row>
    <row r="248" s="2" customFormat="1">
      <c r="A248" s="39"/>
      <c r="B248" s="40"/>
      <c r="C248" s="41"/>
      <c r="D248" s="219" t="s">
        <v>152</v>
      </c>
      <c r="E248" s="41"/>
      <c r="F248" s="220" t="s">
        <v>1067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152</v>
      </c>
      <c r="AU248" s="18" t="s">
        <v>82</v>
      </c>
    </row>
    <row r="249" s="13" customFormat="1">
      <c r="A249" s="13"/>
      <c r="B249" s="224"/>
      <c r="C249" s="225"/>
      <c r="D249" s="226" t="s">
        <v>154</v>
      </c>
      <c r="E249" s="227" t="s">
        <v>19</v>
      </c>
      <c r="F249" s="228" t="s">
        <v>884</v>
      </c>
      <c r="G249" s="225"/>
      <c r="H249" s="229">
        <v>50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154</v>
      </c>
      <c r="AU249" s="235" t="s">
        <v>82</v>
      </c>
      <c r="AV249" s="13" t="s">
        <v>82</v>
      </c>
      <c r="AW249" s="13" t="s">
        <v>33</v>
      </c>
      <c r="AX249" s="13" t="s">
        <v>80</v>
      </c>
      <c r="AY249" s="235" t="s">
        <v>143</v>
      </c>
    </row>
    <row r="250" s="2" customFormat="1" ht="16.5" customHeight="1">
      <c r="A250" s="39"/>
      <c r="B250" s="40"/>
      <c r="C250" s="206" t="s">
        <v>737</v>
      </c>
      <c r="D250" s="206" t="s">
        <v>145</v>
      </c>
      <c r="E250" s="207" t="s">
        <v>368</v>
      </c>
      <c r="F250" s="208" t="s">
        <v>369</v>
      </c>
      <c r="G250" s="209" t="s">
        <v>95</v>
      </c>
      <c r="H250" s="210">
        <v>119.90000000000001</v>
      </c>
      <c r="I250" s="211"/>
      <c r="J250" s="212">
        <f>ROUND(I250*H250,2)</f>
        <v>0</v>
      </c>
      <c r="K250" s="208" t="s">
        <v>149</v>
      </c>
      <c r="L250" s="45"/>
      <c r="M250" s="213" t="s">
        <v>19</v>
      </c>
      <c r="N250" s="214" t="s">
        <v>43</v>
      </c>
      <c r="O250" s="85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150</v>
      </c>
      <c r="AT250" s="217" t="s">
        <v>145</v>
      </c>
      <c r="AU250" s="217" t="s">
        <v>82</v>
      </c>
      <c r="AY250" s="18" t="s">
        <v>143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80</v>
      </c>
      <c r="BK250" s="218">
        <f>ROUND(I250*H250,2)</f>
        <v>0</v>
      </c>
      <c r="BL250" s="18" t="s">
        <v>150</v>
      </c>
      <c r="BM250" s="217" t="s">
        <v>1068</v>
      </c>
    </row>
    <row r="251" s="2" customFormat="1">
      <c r="A251" s="39"/>
      <c r="B251" s="40"/>
      <c r="C251" s="41"/>
      <c r="D251" s="219" t="s">
        <v>152</v>
      </c>
      <c r="E251" s="41"/>
      <c r="F251" s="220" t="s">
        <v>371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152</v>
      </c>
      <c r="AU251" s="18" t="s">
        <v>82</v>
      </c>
    </row>
    <row r="252" s="13" customFormat="1">
      <c r="A252" s="13"/>
      <c r="B252" s="224"/>
      <c r="C252" s="225"/>
      <c r="D252" s="226" t="s">
        <v>154</v>
      </c>
      <c r="E252" s="227" t="s">
        <v>19</v>
      </c>
      <c r="F252" s="228" t="s">
        <v>884</v>
      </c>
      <c r="G252" s="225"/>
      <c r="H252" s="229">
        <v>50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154</v>
      </c>
      <c r="AU252" s="235" t="s">
        <v>82</v>
      </c>
      <c r="AV252" s="13" t="s">
        <v>82</v>
      </c>
      <c r="AW252" s="13" t="s">
        <v>33</v>
      </c>
      <c r="AX252" s="13" t="s">
        <v>72</v>
      </c>
      <c r="AY252" s="235" t="s">
        <v>143</v>
      </c>
    </row>
    <row r="253" s="13" customFormat="1">
      <c r="A253" s="13"/>
      <c r="B253" s="224"/>
      <c r="C253" s="225"/>
      <c r="D253" s="226" t="s">
        <v>154</v>
      </c>
      <c r="E253" s="227" t="s">
        <v>19</v>
      </c>
      <c r="F253" s="228" t="s">
        <v>880</v>
      </c>
      <c r="G253" s="225"/>
      <c r="H253" s="229">
        <v>69.900000000000006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154</v>
      </c>
      <c r="AU253" s="235" t="s">
        <v>82</v>
      </c>
      <c r="AV253" s="13" t="s">
        <v>82</v>
      </c>
      <c r="AW253" s="13" t="s">
        <v>33</v>
      </c>
      <c r="AX253" s="13" t="s">
        <v>72</v>
      </c>
      <c r="AY253" s="235" t="s">
        <v>143</v>
      </c>
    </row>
    <row r="254" s="15" customFormat="1">
      <c r="A254" s="15"/>
      <c r="B254" s="246"/>
      <c r="C254" s="247"/>
      <c r="D254" s="226" t="s">
        <v>154</v>
      </c>
      <c r="E254" s="248" t="s">
        <v>19</v>
      </c>
      <c r="F254" s="249" t="s">
        <v>186</v>
      </c>
      <c r="G254" s="247"/>
      <c r="H254" s="250">
        <v>119.90000000000001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154</v>
      </c>
      <c r="AU254" s="256" t="s">
        <v>82</v>
      </c>
      <c r="AV254" s="15" t="s">
        <v>150</v>
      </c>
      <c r="AW254" s="15" t="s">
        <v>33</v>
      </c>
      <c r="AX254" s="15" t="s">
        <v>80</v>
      </c>
      <c r="AY254" s="256" t="s">
        <v>143</v>
      </c>
    </row>
    <row r="255" s="2" customFormat="1" ht="16.5" customHeight="1">
      <c r="A255" s="39"/>
      <c r="B255" s="40"/>
      <c r="C255" s="206" t="s">
        <v>741</v>
      </c>
      <c r="D255" s="206" t="s">
        <v>145</v>
      </c>
      <c r="E255" s="207" t="s">
        <v>373</v>
      </c>
      <c r="F255" s="208" t="s">
        <v>374</v>
      </c>
      <c r="G255" s="209" t="s">
        <v>95</v>
      </c>
      <c r="H255" s="210">
        <v>69.900000000000006</v>
      </c>
      <c r="I255" s="211"/>
      <c r="J255" s="212">
        <f>ROUND(I255*H255,2)</f>
        <v>0</v>
      </c>
      <c r="K255" s="208" t="s">
        <v>149</v>
      </c>
      <c r="L255" s="45"/>
      <c r="M255" s="213" t="s">
        <v>19</v>
      </c>
      <c r="N255" s="214" t="s">
        <v>43</v>
      </c>
      <c r="O255" s="85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7" t="s">
        <v>150</v>
      </c>
      <c r="AT255" s="217" t="s">
        <v>145</v>
      </c>
      <c r="AU255" s="217" t="s">
        <v>82</v>
      </c>
      <c r="AY255" s="18" t="s">
        <v>143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80</v>
      </c>
      <c r="BK255" s="218">
        <f>ROUND(I255*H255,2)</f>
        <v>0</v>
      </c>
      <c r="BL255" s="18" t="s">
        <v>150</v>
      </c>
      <c r="BM255" s="217" t="s">
        <v>1069</v>
      </c>
    </row>
    <row r="256" s="2" customFormat="1">
      <c r="A256" s="39"/>
      <c r="B256" s="40"/>
      <c r="C256" s="41"/>
      <c r="D256" s="219" t="s">
        <v>152</v>
      </c>
      <c r="E256" s="41"/>
      <c r="F256" s="220" t="s">
        <v>376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152</v>
      </c>
      <c r="AU256" s="18" t="s">
        <v>82</v>
      </c>
    </row>
    <row r="257" s="13" customFormat="1">
      <c r="A257" s="13"/>
      <c r="B257" s="224"/>
      <c r="C257" s="225"/>
      <c r="D257" s="226" t="s">
        <v>154</v>
      </c>
      <c r="E257" s="227" t="s">
        <v>19</v>
      </c>
      <c r="F257" s="228" t="s">
        <v>880</v>
      </c>
      <c r="G257" s="225"/>
      <c r="H257" s="229">
        <v>69.900000000000006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154</v>
      </c>
      <c r="AU257" s="235" t="s">
        <v>82</v>
      </c>
      <c r="AV257" s="13" t="s">
        <v>82</v>
      </c>
      <c r="AW257" s="13" t="s">
        <v>33</v>
      </c>
      <c r="AX257" s="13" t="s">
        <v>80</v>
      </c>
      <c r="AY257" s="235" t="s">
        <v>143</v>
      </c>
    </row>
    <row r="258" s="2" customFormat="1" ht="16.5" customHeight="1">
      <c r="A258" s="39"/>
      <c r="B258" s="40"/>
      <c r="C258" s="206" t="s">
        <v>746</v>
      </c>
      <c r="D258" s="206" t="s">
        <v>145</v>
      </c>
      <c r="E258" s="207" t="s">
        <v>378</v>
      </c>
      <c r="F258" s="208" t="s">
        <v>379</v>
      </c>
      <c r="G258" s="209" t="s">
        <v>306</v>
      </c>
      <c r="H258" s="210">
        <v>6</v>
      </c>
      <c r="I258" s="211"/>
      <c r="J258" s="212">
        <f>ROUND(I258*H258,2)</f>
        <v>0</v>
      </c>
      <c r="K258" s="208" t="s">
        <v>149</v>
      </c>
      <c r="L258" s="45"/>
      <c r="M258" s="213" t="s">
        <v>19</v>
      </c>
      <c r="N258" s="214" t="s">
        <v>43</v>
      </c>
      <c r="O258" s="85"/>
      <c r="P258" s="215">
        <f>O258*H258</f>
        <v>0</v>
      </c>
      <c r="Q258" s="215">
        <v>0.45937</v>
      </c>
      <c r="R258" s="215">
        <f>Q258*H258</f>
        <v>2.7562199999999999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150</v>
      </c>
      <c r="AT258" s="217" t="s">
        <v>145</v>
      </c>
      <c r="AU258" s="217" t="s">
        <v>82</v>
      </c>
      <c r="AY258" s="18" t="s">
        <v>143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80</v>
      </c>
      <c r="BK258" s="218">
        <f>ROUND(I258*H258,2)</f>
        <v>0</v>
      </c>
      <c r="BL258" s="18" t="s">
        <v>150</v>
      </c>
      <c r="BM258" s="217" t="s">
        <v>1070</v>
      </c>
    </row>
    <row r="259" s="2" customFormat="1">
      <c r="A259" s="39"/>
      <c r="B259" s="40"/>
      <c r="C259" s="41"/>
      <c r="D259" s="219" t="s">
        <v>152</v>
      </c>
      <c r="E259" s="41"/>
      <c r="F259" s="220" t="s">
        <v>381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152</v>
      </c>
      <c r="AU259" s="18" t="s">
        <v>82</v>
      </c>
    </row>
    <row r="260" s="2" customFormat="1" ht="16.5" customHeight="1">
      <c r="A260" s="39"/>
      <c r="B260" s="40"/>
      <c r="C260" s="206" t="s">
        <v>750</v>
      </c>
      <c r="D260" s="206" t="s">
        <v>145</v>
      </c>
      <c r="E260" s="207" t="s">
        <v>388</v>
      </c>
      <c r="F260" s="208" t="s">
        <v>389</v>
      </c>
      <c r="G260" s="209" t="s">
        <v>306</v>
      </c>
      <c r="H260" s="210">
        <v>9</v>
      </c>
      <c r="I260" s="211"/>
      <c r="J260" s="212">
        <f>ROUND(I260*H260,2)</f>
        <v>0</v>
      </c>
      <c r="K260" s="208" t="s">
        <v>149</v>
      </c>
      <c r="L260" s="45"/>
      <c r="M260" s="213" t="s">
        <v>19</v>
      </c>
      <c r="N260" s="214" t="s">
        <v>43</v>
      </c>
      <c r="O260" s="85"/>
      <c r="P260" s="215">
        <f>O260*H260</f>
        <v>0</v>
      </c>
      <c r="Q260" s="215">
        <v>0.040000000000000001</v>
      </c>
      <c r="R260" s="215">
        <f>Q260*H260</f>
        <v>0.35999999999999999</v>
      </c>
      <c r="S260" s="215">
        <v>0</v>
      </c>
      <c r="T260" s="21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7" t="s">
        <v>150</v>
      </c>
      <c r="AT260" s="217" t="s">
        <v>145</v>
      </c>
      <c r="AU260" s="217" t="s">
        <v>82</v>
      </c>
      <c r="AY260" s="18" t="s">
        <v>143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80</v>
      </c>
      <c r="BK260" s="218">
        <f>ROUND(I260*H260,2)</f>
        <v>0</v>
      </c>
      <c r="BL260" s="18" t="s">
        <v>150</v>
      </c>
      <c r="BM260" s="217" t="s">
        <v>1071</v>
      </c>
    </row>
    <row r="261" s="2" customFormat="1">
      <c r="A261" s="39"/>
      <c r="B261" s="40"/>
      <c r="C261" s="41"/>
      <c r="D261" s="219" t="s">
        <v>152</v>
      </c>
      <c r="E261" s="41"/>
      <c r="F261" s="220" t="s">
        <v>391</v>
      </c>
      <c r="G261" s="41"/>
      <c r="H261" s="41"/>
      <c r="I261" s="221"/>
      <c r="J261" s="41"/>
      <c r="K261" s="41"/>
      <c r="L261" s="45"/>
      <c r="M261" s="222"/>
      <c r="N261" s="22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152</v>
      </c>
      <c r="AU261" s="18" t="s">
        <v>82</v>
      </c>
    </row>
    <row r="262" s="13" customFormat="1">
      <c r="A262" s="13"/>
      <c r="B262" s="224"/>
      <c r="C262" s="225"/>
      <c r="D262" s="226" t="s">
        <v>154</v>
      </c>
      <c r="E262" s="227" t="s">
        <v>19</v>
      </c>
      <c r="F262" s="228" t="s">
        <v>1072</v>
      </c>
      <c r="G262" s="225"/>
      <c r="H262" s="229">
        <v>6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154</v>
      </c>
      <c r="AU262" s="235" t="s">
        <v>82</v>
      </c>
      <c r="AV262" s="13" t="s">
        <v>82</v>
      </c>
      <c r="AW262" s="13" t="s">
        <v>33</v>
      </c>
      <c r="AX262" s="13" t="s">
        <v>72</v>
      </c>
      <c r="AY262" s="235" t="s">
        <v>143</v>
      </c>
    </row>
    <row r="263" s="13" customFormat="1">
      <c r="A263" s="13"/>
      <c r="B263" s="224"/>
      <c r="C263" s="225"/>
      <c r="D263" s="226" t="s">
        <v>154</v>
      </c>
      <c r="E263" s="227" t="s">
        <v>19</v>
      </c>
      <c r="F263" s="228" t="s">
        <v>1073</v>
      </c>
      <c r="G263" s="225"/>
      <c r="H263" s="229">
        <v>3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154</v>
      </c>
      <c r="AU263" s="235" t="s">
        <v>82</v>
      </c>
      <c r="AV263" s="13" t="s">
        <v>82</v>
      </c>
      <c r="AW263" s="13" t="s">
        <v>33</v>
      </c>
      <c r="AX263" s="13" t="s">
        <v>72</v>
      </c>
      <c r="AY263" s="235" t="s">
        <v>143</v>
      </c>
    </row>
    <row r="264" s="15" customFormat="1">
      <c r="A264" s="15"/>
      <c r="B264" s="246"/>
      <c r="C264" s="247"/>
      <c r="D264" s="226" t="s">
        <v>154</v>
      </c>
      <c r="E264" s="248" t="s">
        <v>19</v>
      </c>
      <c r="F264" s="249" t="s">
        <v>186</v>
      </c>
      <c r="G264" s="247"/>
      <c r="H264" s="250">
        <v>9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6" t="s">
        <v>154</v>
      </c>
      <c r="AU264" s="256" t="s">
        <v>82</v>
      </c>
      <c r="AV264" s="15" t="s">
        <v>150</v>
      </c>
      <c r="AW264" s="15" t="s">
        <v>33</v>
      </c>
      <c r="AX264" s="15" t="s">
        <v>80</v>
      </c>
      <c r="AY264" s="256" t="s">
        <v>143</v>
      </c>
    </row>
    <row r="265" s="2" customFormat="1" ht="16.5" customHeight="1">
      <c r="A265" s="39"/>
      <c r="B265" s="40"/>
      <c r="C265" s="257" t="s">
        <v>754</v>
      </c>
      <c r="D265" s="257" t="s">
        <v>236</v>
      </c>
      <c r="E265" s="258" t="s">
        <v>394</v>
      </c>
      <c r="F265" s="259" t="s">
        <v>395</v>
      </c>
      <c r="G265" s="260" t="s">
        <v>306</v>
      </c>
      <c r="H265" s="261">
        <v>9</v>
      </c>
      <c r="I265" s="262"/>
      <c r="J265" s="263">
        <f>ROUND(I265*H265,2)</f>
        <v>0</v>
      </c>
      <c r="K265" s="259" t="s">
        <v>149</v>
      </c>
      <c r="L265" s="264"/>
      <c r="M265" s="265" t="s">
        <v>19</v>
      </c>
      <c r="N265" s="266" t="s">
        <v>43</v>
      </c>
      <c r="O265" s="85"/>
      <c r="P265" s="215">
        <f>O265*H265</f>
        <v>0</v>
      </c>
      <c r="Q265" s="215">
        <v>0.012</v>
      </c>
      <c r="R265" s="215">
        <f>Q265*H265</f>
        <v>0.108</v>
      </c>
      <c r="S265" s="215">
        <v>0</v>
      </c>
      <c r="T265" s="21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7" t="s">
        <v>193</v>
      </c>
      <c r="AT265" s="217" t="s">
        <v>236</v>
      </c>
      <c r="AU265" s="217" t="s">
        <v>82</v>
      </c>
      <c r="AY265" s="18" t="s">
        <v>143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80</v>
      </c>
      <c r="BK265" s="218">
        <f>ROUND(I265*H265,2)</f>
        <v>0</v>
      </c>
      <c r="BL265" s="18" t="s">
        <v>150</v>
      </c>
      <c r="BM265" s="217" t="s">
        <v>1074</v>
      </c>
    </row>
    <row r="266" s="2" customFormat="1" ht="16.5" customHeight="1">
      <c r="A266" s="39"/>
      <c r="B266" s="40"/>
      <c r="C266" s="257" t="s">
        <v>758</v>
      </c>
      <c r="D266" s="257" t="s">
        <v>236</v>
      </c>
      <c r="E266" s="258" t="s">
        <v>398</v>
      </c>
      <c r="F266" s="259" t="s">
        <v>399</v>
      </c>
      <c r="G266" s="260" t="s">
        <v>306</v>
      </c>
      <c r="H266" s="261">
        <v>9</v>
      </c>
      <c r="I266" s="262"/>
      <c r="J266" s="263">
        <f>ROUND(I266*H266,2)</f>
        <v>0</v>
      </c>
      <c r="K266" s="259" t="s">
        <v>149</v>
      </c>
      <c r="L266" s="264"/>
      <c r="M266" s="265" t="s">
        <v>19</v>
      </c>
      <c r="N266" s="266" t="s">
        <v>43</v>
      </c>
      <c r="O266" s="85"/>
      <c r="P266" s="215">
        <f>O266*H266</f>
        <v>0</v>
      </c>
      <c r="Q266" s="215">
        <v>0.00029999999999999997</v>
      </c>
      <c r="R266" s="215">
        <f>Q266*H266</f>
        <v>0.0026999999999999997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193</v>
      </c>
      <c r="AT266" s="217" t="s">
        <v>236</v>
      </c>
      <c r="AU266" s="217" t="s">
        <v>82</v>
      </c>
      <c r="AY266" s="18" t="s">
        <v>143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80</v>
      </c>
      <c r="BK266" s="218">
        <f>ROUND(I266*H266,2)</f>
        <v>0</v>
      </c>
      <c r="BL266" s="18" t="s">
        <v>150</v>
      </c>
      <c r="BM266" s="217" t="s">
        <v>1075</v>
      </c>
    </row>
    <row r="267" s="2" customFormat="1" ht="16.5" customHeight="1">
      <c r="A267" s="39"/>
      <c r="B267" s="40"/>
      <c r="C267" s="206" t="s">
        <v>760</v>
      </c>
      <c r="D267" s="206" t="s">
        <v>145</v>
      </c>
      <c r="E267" s="207" t="s">
        <v>415</v>
      </c>
      <c r="F267" s="208" t="s">
        <v>416</v>
      </c>
      <c r="G267" s="209" t="s">
        <v>306</v>
      </c>
      <c r="H267" s="210">
        <v>9</v>
      </c>
      <c r="I267" s="211"/>
      <c r="J267" s="212">
        <f>ROUND(I267*H267,2)</f>
        <v>0</v>
      </c>
      <c r="K267" s="208" t="s">
        <v>149</v>
      </c>
      <c r="L267" s="45"/>
      <c r="M267" s="213" t="s">
        <v>19</v>
      </c>
      <c r="N267" s="214" t="s">
        <v>43</v>
      </c>
      <c r="O267" s="85"/>
      <c r="P267" s="215">
        <f>O267*H267</f>
        <v>0</v>
      </c>
      <c r="Q267" s="215">
        <v>0.00033</v>
      </c>
      <c r="R267" s="215">
        <f>Q267*H267</f>
        <v>0.00297</v>
      </c>
      <c r="S267" s="215">
        <v>0</v>
      </c>
      <c r="T267" s="21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7" t="s">
        <v>150</v>
      </c>
      <c r="AT267" s="217" t="s">
        <v>145</v>
      </c>
      <c r="AU267" s="217" t="s">
        <v>82</v>
      </c>
      <c r="AY267" s="18" t="s">
        <v>143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80</v>
      </c>
      <c r="BK267" s="218">
        <f>ROUND(I267*H267,2)</f>
        <v>0</v>
      </c>
      <c r="BL267" s="18" t="s">
        <v>150</v>
      </c>
      <c r="BM267" s="217" t="s">
        <v>1076</v>
      </c>
    </row>
    <row r="268" s="2" customFormat="1">
      <c r="A268" s="39"/>
      <c r="B268" s="40"/>
      <c r="C268" s="41"/>
      <c r="D268" s="219" t="s">
        <v>152</v>
      </c>
      <c r="E268" s="41"/>
      <c r="F268" s="220" t="s">
        <v>418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152</v>
      </c>
      <c r="AU268" s="18" t="s">
        <v>82</v>
      </c>
    </row>
    <row r="269" s="2" customFormat="1" ht="16.5" customHeight="1">
      <c r="A269" s="39"/>
      <c r="B269" s="40"/>
      <c r="C269" s="206" t="s">
        <v>762</v>
      </c>
      <c r="D269" s="206" t="s">
        <v>145</v>
      </c>
      <c r="E269" s="207" t="s">
        <v>420</v>
      </c>
      <c r="F269" s="208" t="s">
        <v>421</v>
      </c>
      <c r="G269" s="209" t="s">
        <v>95</v>
      </c>
      <c r="H269" s="210">
        <v>140</v>
      </c>
      <c r="I269" s="211"/>
      <c r="J269" s="212">
        <f>ROUND(I269*H269,2)</f>
        <v>0</v>
      </c>
      <c r="K269" s="208" t="s">
        <v>149</v>
      </c>
      <c r="L269" s="45"/>
      <c r="M269" s="213" t="s">
        <v>19</v>
      </c>
      <c r="N269" s="214" t="s">
        <v>43</v>
      </c>
      <c r="O269" s="85"/>
      <c r="P269" s="215">
        <f>O269*H269</f>
        <v>0</v>
      </c>
      <c r="Q269" s="215">
        <v>0.00019000000000000001</v>
      </c>
      <c r="R269" s="215">
        <f>Q269*H269</f>
        <v>0.026600000000000002</v>
      </c>
      <c r="S269" s="215">
        <v>0</v>
      </c>
      <c r="T269" s="21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7" t="s">
        <v>150</v>
      </c>
      <c r="AT269" s="217" t="s">
        <v>145</v>
      </c>
      <c r="AU269" s="217" t="s">
        <v>82</v>
      </c>
      <c r="AY269" s="18" t="s">
        <v>143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80</v>
      </c>
      <c r="BK269" s="218">
        <f>ROUND(I269*H269,2)</f>
        <v>0</v>
      </c>
      <c r="BL269" s="18" t="s">
        <v>150</v>
      </c>
      <c r="BM269" s="217" t="s">
        <v>1077</v>
      </c>
    </row>
    <row r="270" s="2" customFormat="1">
      <c r="A270" s="39"/>
      <c r="B270" s="40"/>
      <c r="C270" s="41"/>
      <c r="D270" s="219" t="s">
        <v>152</v>
      </c>
      <c r="E270" s="41"/>
      <c r="F270" s="220" t="s">
        <v>423</v>
      </c>
      <c r="G270" s="41"/>
      <c r="H270" s="41"/>
      <c r="I270" s="221"/>
      <c r="J270" s="41"/>
      <c r="K270" s="41"/>
      <c r="L270" s="45"/>
      <c r="M270" s="222"/>
      <c r="N270" s="223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152</v>
      </c>
      <c r="AU270" s="18" t="s">
        <v>82</v>
      </c>
    </row>
    <row r="271" s="13" customFormat="1">
      <c r="A271" s="13"/>
      <c r="B271" s="224"/>
      <c r="C271" s="225"/>
      <c r="D271" s="226" t="s">
        <v>154</v>
      </c>
      <c r="E271" s="227" t="s">
        <v>19</v>
      </c>
      <c r="F271" s="228" t="s">
        <v>1078</v>
      </c>
      <c r="G271" s="225"/>
      <c r="H271" s="229">
        <v>140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154</v>
      </c>
      <c r="AU271" s="235" t="s">
        <v>82</v>
      </c>
      <c r="AV271" s="13" t="s">
        <v>82</v>
      </c>
      <c r="AW271" s="13" t="s">
        <v>33</v>
      </c>
      <c r="AX271" s="13" t="s">
        <v>80</v>
      </c>
      <c r="AY271" s="235" t="s">
        <v>143</v>
      </c>
    </row>
    <row r="272" s="2" customFormat="1" ht="16.5" customHeight="1">
      <c r="A272" s="39"/>
      <c r="B272" s="40"/>
      <c r="C272" s="206" t="s">
        <v>764</v>
      </c>
      <c r="D272" s="206" t="s">
        <v>145</v>
      </c>
      <c r="E272" s="207" t="s">
        <v>426</v>
      </c>
      <c r="F272" s="208" t="s">
        <v>427</v>
      </c>
      <c r="G272" s="209" t="s">
        <v>95</v>
      </c>
      <c r="H272" s="210">
        <v>120</v>
      </c>
      <c r="I272" s="211"/>
      <c r="J272" s="212">
        <f>ROUND(I272*H272,2)</f>
        <v>0</v>
      </c>
      <c r="K272" s="208" t="s">
        <v>149</v>
      </c>
      <c r="L272" s="45"/>
      <c r="M272" s="213" t="s">
        <v>19</v>
      </c>
      <c r="N272" s="214" t="s">
        <v>43</v>
      </c>
      <c r="O272" s="85"/>
      <c r="P272" s="215">
        <f>O272*H272</f>
        <v>0</v>
      </c>
      <c r="Q272" s="215">
        <v>6.9999999999999994E-05</v>
      </c>
      <c r="R272" s="215">
        <f>Q272*H272</f>
        <v>0.0083999999999999995</v>
      </c>
      <c r="S272" s="215">
        <v>0</v>
      </c>
      <c r="T272" s="21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7" t="s">
        <v>150</v>
      </c>
      <c r="AT272" s="217" t="s">
        <v>145</v>
      </c>
      <c r="AU272" s="217" t="s">
        <v>82</v>
      </c>
      <c r="AY272" s="18" t="s">
        <v>143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80</v>
      </c>
      <c r="BK272" s="218">
        <f>ROUND(I272*H272,2)</f>
        <v>0</v>
      </c>
      <c r="BL272" s="18" t="s">
        <v>150</v>
      </c>
      <c r="BM272" s="217" t="s">
        <v>1079</v>
      </c>
    </row>
    <row r="273" s="2" customFormat="1">
      <c r="A273" s="39"/>
      <c r="B273" s="40"/>
      <c r="C273" s="41"/>
      <c r="D273" s="219" t="s">
        <v>152</v>
      </c>
      <c r="E273" s="41"/>
      <c r="F273" s="220" t="s">
        <v>429</v>
      </c>
      <c r="G273" s="41"/>
      <c r="H273" s="41"/>
      <c r="I273" s="221"/>
      <c r="J273" s="41"/>
      <c r="K273" s="41"/>
      <c r="L273" s="45"/>
      <c r="M273" s="222"/>
      <c r="N273" s="22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152</v>
      </c>
      <c r="AU273" s="18" t="s">
        <v>82</v>
      </c>
    </row>
    <row r="274" s="13" customFormat="1">
      <c r="A274" s="13"/>
      <c r="B274" s="224"/>
      <c r="C274" s="225"/>
      <c r="D274" s="226" t="s">
        <v>154</v>
      </c>
      <c r="E274" s="227" t="s">
        <v>19</v>
      </c>
      <c r="F274" s="228" t="s">
        <v>1080</v>
      </c>
      <c r="G274" s="225"/>
      <c r="H274" s="229">
        <v>120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154</v>
      </c>
      <c r="AU274" s="235" t="s">
        <v>82</v>
      </c>
      <c r="AV274" s="13" t="s">
        <v>82</v>
      </c>
      <c r="AW274" s="13" t="s">
        <v>33</v>
      </c>
      <c r="AX274" s="13" t="s">
        <v>80</v>
      </c>
      <c r="AY274" s="235" t="s">
        <v>143</v>
      </c>
    </row>
    <row r="275" s="12" customFormat="1" ht="22.8" customHeight="1">
      <c r="A275" s="12"/>
      <c r="B275" s="190"/>
      <c r="C275" s="191"/>
      <c r="D275" s="192" t="s">
        <v>71</v>
      </c>
      <c r="E275" s="204" t="s">
        <v>198</v>
      </c>
      <c r="F275" s="204" t="s">
        <v>1081</v>
      </c>
      <c r="G275" s="191"/>
      <c r="H275" s="191"/>
      <c r="I275" s="194"/>
      <c r="J275" s="205">
        <f>BK275</f>
        <v>0</v>
      </c>
      <c r="K275" s="191"/>
      <c r="L275" s="196"/>
      <c r="M275" s="197"/>
      <c r="N275" s="198"/>
      <c r="O275" s="198"/>
      <c r="P275" s="199">
        <f>SUM(P276:P288)</f>
        <v>0</v>
      </c>
      <c r="Q275" s="198"/>
      <c r="R275" s="199">
        <f>SUM(R276:R288)</f>
        <v>0.022228000000000001</v>
      </c>
      <c r="S275" s="198"/>
      <c r="T275" s="200">
        <f>SUM(T276:T288)</f>
        <v>0.32000000000000001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80</v>
      </c>
      <c r="AT275" s="202" t="s">
        <v>71</v>
      </c>
      <c r="AU275" s="202" t="s">
        <v>80</v>
      </c>
      <c r="AY275" s="201" t="s">
        <v>143</v>
      </c>
      <c r="BK275" s="203">
        <f>SUM(BK276:BK288)</f>
        <v>0</v>
      </c>
    </row>
    <row r="276" s="2" customFormat="1" ht="24.15" customHeight="1">
      <c r="A276" s="39"/>
      <c r="B276" s="40"/>
      <c r="C276" s="206" t="s">
        <v>769</v>
      </c>
      <c r="D276" s="206" t="s">
        <v>145</v>
      </c>
      <c r="E276" s="207" t="s">
        <v>433</v>
      </c>
      <c r="F276" s="208" t="s">
        <v>434</v>
      </c>
      <c r="G276" s="209" t="s">
        <v>95</v>
      </c>
      <c r="H276" s="210">
        <v>231.80000000000001</v>
      </c>
      <c r="I276" s="211"/>
      <c r="J276" s="212">
        <f>ROUND(I276*H276,2)</f>
        <v>0</v>
      </c>
      <c r="K276" s="208" t="s">
        <v>149</v>
      </c>
      <c r="L276" s="45"/>
      <c r="M276" s="213" t="s">
        <v>19</v>
      </c>
      <c r="N276" s="214" t="s">
        <v>43</v>
      </c>
      <c r="O276" s="85"/>
      <c r="P276" s="215">
        <f>O276*H276</f>
        <v>0</v>
      </c>
      <c r="Q276" s="215">
        <v>6.0000000000000002E-05</v>
      </c>
      <c r="R276" s="215">
        <f>Q276*H276</f>
        <v>0.013908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150</v>
      </c>
      <c r="AT276" s="217" t="s">
        <v>145</v>
      </c>
      <c r="AU276" s="217" t="s">
        <v>82</v>
      </c>
      <c r="AY276" s="18" t="s">
        <v>143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80</v>
      </c>
      <c r="BK276" s="218">
        <f>ROUND(I276*H276,2)</f>
        <v>0</v>
      </c>
      <c r="BL276" s="18" t="s">
        <v>150</v>
      </c>
      <c r="BM276" s="217" t="s">
        <v>1082</v>
      </c>
    </row>
    <row r="277" s="2" customFormat="1">
      <c r="A277" s="39"/>
      <c r="B277" s="40"/>
      <c r="C277" s="41"/>
      <c r="D277" s="219" t="s">
        <v>152</v>
      </c>
      <c r="E277" s="41"/>
      <c r="F277" s="220" t="s">
        <v>436</v>
      </c>
      <c r="G277" s="41"/>
      <c r="H277" s="41"/>
      <c r="I277" s="221"/>
      <c r="J277" s="41"/>
      <c r="K277" s="41"/>
      <c r="L277" s="45"/>
      <c r="M277" s="222"/>
      <c r="N277" s="22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82</v>
      </c>
    </row>
    <row r="278" s="13" customFormat="1">
      <c r="A278" s="13"/>
      <c r="B278" s="224"/>
      <c r="C278" s="225"/>
      <c r="D278" s="226" t="s">
        <v>154</v>
      </c>
      <c r="E278" s="227" t="s">
        <v>19</v>
      </c>
      <c r="F278" s="228" t="s">
        <v>437</v>
      </c>
      <c r="G278" s="225"/>
      <c r="H278" s="229">
        <v>231.80000000000001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154</v>
      </c>
      <c r="AU278" s="235" t="s">
        <v>82</v>
      </c>
      <c r="AV278" s="13" t="s">
        <v>82</v>
      </c>
      <c r="AW278" s="13" t="s">
        <v>33</v>
      </c>
      <c r="AX278" s="13" t="s">
        <v>80</v>
      </c>
      <c r="AY278" s="235" t="s">
        <v>143</v>
      </c>
    </row>
    <row r="279" s="2" customFormat="1" ht="24.15" customHeight="1">
      <c r="A279" s="39"/>
      <c r="B279" s="40"/>
      <c r="C279" s="206" t="s">
        <v>771</v>
      </c>
      <c r="D279" s="206" t="s">
        <v>145</v>
      </c>
      <c r="E279" s="207" t="s">
        <v>439</v>
      </c>
      <c r="F279" s="208" t="s">
        <v>440</v>
      </c>
      <c r="G279" s="209" t="s">
        <v>95</v>
      </c>
      <c r="H279" s="210">
        <v>231.80000000000001</v>
      </c>
      <c r="I279" s="211"/>
      <c r="J279" s="212">
        <f>ROUND(I279*H279,2)</f>
        <v>0</v>
      </c>
      <c r="K279" s="208" t="s">
        <v>149</v>
      </c>
      <c r="L279" s="45"/>
      <c r="M279" s="213" t="s">
        <v>19</v>
      </c>
      <c r="N279" s="214" t="s">
        <v>43</v>
      </c>
      <c r="O279" s="85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7" t="s">
        <v>150</v>
      </c>
      <c r="AT279" s="217" t="s">
        <v>145</v>
      </c>
      <c r="AU279" s="217" t="s">
        <v>82</v>
      </c>
      <c r="AY279" s="18" t="s">
        <v>143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8" t="s">
        <v>80</v>
      </c>
      <c r="BK279" s="218">
        <f>ROUND(I279*H279,2)</f>
        <v>0</v>
      </c>
      <c r="BL279" s="18" t="s">
        <v>150</v>
      </c>
      <c r="BM279" s="217" t="s">
        <v>1083</v>
      </c>
    </row>
    <row r="280" s="2" customFormat="1">
      <c r="A280" s="39"/>
      <c r="B280" s="40"/>
      <c r="C280" s="41"/>
      <c r="D280" s="219" t="s">
        <v>152</v>
      </c>
      <c r="E280" s="41"/>
      <c r="F280" s="220" t="s">
        <v>442</v>
      </c>
      <c r="G280" s="41"/>
      <c r="H280" s="41"/>
      <c r="I280" s="221"/>
      <c r="J280" s="41"/>
      <c r="K280" s="41"/>
      <c r="L280" s="45"/>
      <c r="M280" s="222"/>
      <c r="N280" s="22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152</v>
      </c>
      <c r="AU280" s="18" t="s">
        <v>82</v>
      </c>
    </row>
    <row r="281" s="14" customFormat="1">
      <c r="A281" s="14"/>
      <c r="B281" s="236"/>
      <c r="C281" s="237"/>
      <c r="D281" s="226" t="s">
        <v>154</v>
      </c>
      <c r="E281" s="238" t="s">
        <v>19</v>
      </c>
      <c r="F281" s="239" t="s">
        <v>443</v>
      </c>
      <c r="G281" s="237"/>
      <c r="H281" s="238" t="s">
        <v>19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154</v>
      </c>
      <c r="AU281" s="245" t="s">
        <v>82</v>
      </c>
      <c r="AV281" s="14" t="s">
        <v>80</v>
      </c>
      <c r="AW281" s="14" t="s">
        <v>33</v>
      </c>
      <c r="AX281" s="14" t="s">
        <v>72</v>
      </c>
      <c r="AY281" s="245" t="s">
        <v>143</v>
      </c>
    </row>
    <row r="282" s="13" customFormat="1">
      <c r="A282" s="13"/>
      <c r="B282" s="224"/>
      <c r="C282" s="225"/>
      <c r="D282" s="226" t="s">
        <v>154</v>
      </c>
      <c r="E282" s="227" t="s">
        <v>19</v>
      </c>
      <c r="F282" s="228" t="s">
        <v>1084</v>
      </c>
      <c r="G282" s="225"/>
      <c r="H282" s="229">
        <v>115.90000000000001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154</v>
      </c>
      <c r="AU282" s="235" t="s">
        <v>82</v>
      </c>
      <c r="AV282" s="13" t="s">
        <v>82</v>
      </c>
      <c r="AW282" s="13" t="s">
        <v>33</v>
      </c>
      <c r="AX282" s="13" t="s">
        <v>72</v>
      </c>
      <c r="AY282" s="235" t="s">
        <v>143</v>
      </c>
    </row>
    <row r="283" s="16" customFormat="1">
      <c r="A283" s="16"/>
      <c r="B283" s="267"/>
      <c r="C283" s="268"/>
      <c r="D283" s="226" t="s">
        <v>154</v>
      </c>
      <c r="E283" s="269" t="s">
        <v>93</v>
      </c>
      <c r="F283" s="270" t="s">
        <v>445</v>
      </c>
      <c r="G283" s="268"/>
      <c r="H283" s="271">
        <v>115.90000000000001</v>
      </c>
      <c r="I283" s="272"/>
      <c r="J283" s="268"/>
      <c r="K283" s="268"/>
      <c r="L283" s="273"/>
      <c r="M283" s="274"/>
      <c r="N283" s="275"/>
      <c r="O283" s="275"/>
      <c r="P283" s="275"/>
      <c r="Q283" s="275"/>
      <c r="R283" s="275"/>
      <c r="S283" s="275"/>
      <c r="T283" s="27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77" t="s">
        <v>154</v>
      </c>
      <c r="AU283" s="277" t="s">
        <v>82</v>
      </c>
      <c r="AV283" s="16" t="s">
        <v>161</v>
      </c>
      <c r="AW283" s="16" t="s">
        <v>33</v>
      </c>
      <c r="AX283" s="16" t="s">
        <v>72</v>
      </c>
      <c r="AY283" s="277" t="s">
        <v>143</v>
      </c>
    </row>
    <row r="284" s="13" customFormat="1">
      <c r="A284" s="13"/>
      <c r="B284" s="224"/>
      <c r="C284" s="225"/>
      <c r="D284" s="226" t="s">
        <v>154</v>
      </c>
      <c r="E284" s="227" t="s">
        <v>19</v>
      </c>
      <c r="F284" s="228" t="s">
        <v>437</v>
      </c>
      <c r="G284" s="225"/>
      <c r="H284" s="229">
        <v>231.80000000000001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154</v>
      </c>
      <c r="AU284" s="235" t="s">
        <v>82</v>
      </c>
      <c r="AV284" s="13" t="s">
        <v>82</v>
      </c>
      <c r="AW284" s="13" t="s">
        <v>33</v>
      </c>
      <c r="AX284" s="13" t="s">
        <v>80</v>
      </c>
      <c r="AY284" s="235" t="s">
        <v>143</v>
      </c>
    </row>
    <row r="285" s="2" customFormat="1" ht="16.5" customHeight="1">
      <c r="A285" s="39"/>
      <c r="B285" s="40"/>
      <c r="C285" s="206" t="s">
        <v>775</v>
      </c>
      <c r="D285" s="206" t="s">
        <v>145</v>
      </c>
      <c r="E285" s="207" t="s">
        <v>447</v>
      </c>
      <c r="F285" s="208" t="s">
        <v>448</v>
      </c>
      <c r="G285" s="209" t="s">
        <v>95</v>
      </c>
      <c r="H285" s="210">
        <v>231.80000000000001</v>
      </c>
      <c r="I285" s="211"/>
      <c r="J285" s="212">
        <f>ROUND(I285*H285,2)</f>
        <v>0</v>
      </c>
      <c r="K285" s="208" t="s">
        <v>149</v>
      </c>
      <c r="L285" s="45"/>
      <c r="M285" s="213" t="s">
        <v>19</v>
      </c>
      <c r="N285" s="214" t="s">
        <v>43</v>
      </c>
      <c r="O285" s="85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7" t="s">
        <v>150</v>
      </c>
      <c r="AT285" s="217" t="s">
        <v>145</v>
      </c>
      <c r="AU285" s="217" t="s">
        <v>82</v>
      </c>
      <c r="AY285" s="18" t="s">
        <v>143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8" t="s">
        <v>80</v>
      </c>
      <c r="BK285" s="218">
        <f>ROUND(I285*H285,2)</f>
        <v>0</v>
      </c>
      <c r="BL285" s="18" t="s">
        <v>150</v>
      </c>
      <c r="BM285" s="217" t="s">
        <v>1085</v>
      </c>
    </row>
    <row r="286" s="2" customFormat="1">
      <c r="A286" s="39"/>
      <c r="B286" s="40"/>
      <c r="C286" s="41"/>
      <c r="D286" s="219" t="s">
        <v>152</v>
      </c>
      <c r="E286" s="41"/>
      <c r="F286" s="220" t="s">
        <v>450</v>
      </c>
      <c r="G286" s="41"/>
      <c r="H286" s="41"/>
      <c r="I286" s="221"/>
      <c r="J286" s="41"/>
      <c r="K286" s="41"/>
      <c r="L286" s="45"/>
      <c r="M286" s="222"/>
      <c r="N286" s="22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152</v>
      </c>
      <c r="AU286" s="18" t="s">
        <v>82</v>
      </c>
    </row>
    <row r="287" s="2" customFormat="1" ht="16.5" customHeight="1">
      <c r="A287" s="39"/>
      <c r="B287" s="40"/>
      <c r="C287" s="206" t="s">
        <v>780</v>
      </c>
      <c r="D287" s="206" t="s">
        <v>145</v>
      </c>
      <c r="E287" s="207" t="s">
        <v>1086</v>
      </c>
      <c r="F287" s="208" t="s">
        <v>1087</v>
      </c>
      <c r="G287" s="209" t="s">
        <v>365</v>
      </c>
      <c r="H287" s="210">
        <v>2</v>
      </c>
      <c r="I287" s="211"/>
      <c r="J287" s="212">
        <f>ROUND(I287*H287,2)</f>
        <v>0</v>
      </c>
      <c r="K287" s="208" t="s">
        <v>19</v>
      </c>
      <c r="L287" s="45"/>
      <c r="M287" s="213" t="s">
        <v>19</v>
      </c>
      <c r="N287" s="214" t="s">
        <v>43</v>
      </c>
      <c r="O287" s="85"/>
      <c r="P287" s="215">
        <f>O287*H287</f>
        <v>0</v>
      </c>
      <c r="Q287" s="215">
        <v>0.0039500000000000004</v>
      </c>
      <c r="R287" s="215">
        <f>Q287*H287</f>
        <v>0.0079000000000000008</v>
      </c>
      <c r="S287" s="215">
        <v>0.16</v>
      </c>
      <c r="T287" s="216">
        <f>S287*H287</f>
        <v>0.32000000000000001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150</v>
      </c>
      <c r="AT287" s="217" t="s">
        <v>145</v>
      </c>
      <c r="AU287" s="217" t="s">
        <v>82</v>
      </c>
      <c r="AY287" s="18" t="s">
        <v>143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80</v>
      </c>
      <c r="BK287" s="218">
        <f>ROUND(I287*H287,2)</f>
        <v>0</v>
      </c>
      <c r="BL287" s="18" t="s">
        <v>150</v>
      </c>
      <c r="BM287" s="217" t="s">
        <v>1088</v>
      </c>
    </row>
    <row r="288" s="2" customFormat="1" ht="16.5" customHeight="1">
      <c r="A288" s="39"/>
      <c r="B288" s="40"/>
      <c r="C288" s="206" t="s">
        <v>784</v>
      </c>
      <c r="D288" s="206" t="s">
        <v>145</v>
      </c>
      <c r="E288" s="207" t="s">
        <v>1089</v>
      </c>
      <c r="F288" s="208" t="s">
        <v>1090</v>
      </c>
      <c r="G288" s="209" t="s">
        <v>365</v>
      </c>
      <c r="H288" s="210">
        <v>2</v>
      </c>
      <c r="I288" s="211"/>
      <c r="J288" s="212">
        <f>ROUND(I288*H288,2)</f>
        <v>0</v>
      </c>
      <c r="K288" s="208" t="s">
        <v>19</v>
      </c>
      <c r="L288" s="45"/>
      <c r="M288" s="213" t="s">
        <v>19</v>
      </c>
      <c r="N288" s="214" t="s">
        <v>43</v>
      </c>
      <c r="O288" s="85"/>
      <c r="P288" s="215">
        <f>O288*H288</f>
        <v>0</v>
      </c>
      <c r="Q288" s="215">
        <v>0.00021000000000000001</v>
      </c>
      <c r="R288" s="215">
        <f>Q288*H288</f>
        <v>0.00042000000000000002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150</v>
      </c>
      <c r="AT288" s="217" t="s">
        <v>145</v>
      </c>
      <c r="AU288" s="217" t="s">
        <v>82</v>
      </c>
      <c r="AY288" s="18" t="s">
        <v>143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80</v>
      </c>
      <c r="BK288" s="218">
        <f>ROUND(I288*H288,2)</f>
        <v>0</v>
      </c>
      <c r="BL288" s="18" t="s">
        <v>150</v>
      </c>
      <c r="BM288" s="217" t="s">
        <v>1091</v>
      </c>
    </row>
    <row r="289" s="12" customFormat="1" ht="22.8" customHeight="1">
      <c r="A289" s="12"/>
      <c r="B289" s="190"/>
      <c r="C289" s="191"/>
      <c r="D289" s="192" t="s">
        <v>71</v>
      </c>
      <c r="E289" s="204" t="s">
        <v>451</v>
      </c>
      <c r="F289" s="204" t="s">
        <v>452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SUM(P290:P309)</f>
        <v>0</v>
      </c>
      <c r="Q289" s="198"/>
      <c r="R289" s="199">
        <f>SUM(R290:R309)</f>
        <v>0</v>
      </c>
      <c r="S289" s="198"/>
      <c r="T289" s="200">
        <f>SUM(T290:T309)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80</v>
      </c>
      <c r="AT289" s="202" t="s">
        <v>71</v>
      </c>
      <c r="AU289" s="202" t="s">
        <v>80</v>
      </c>
      <c r="AY289" s="201" t="s">
        <v>143</v>
      </c>
      <c r="BK289" s="203">
        <f>SUM(BK290:BK309)</f>
        <v>0</v>
      </c>
    </row>
    <row r="290" s="2" customFormat="1" ht="21.75" customHeight="1">
      <c r="A290" s="39"/>
      <c r="B290" s="40"/>
      <c r="C290" s="206" t="s">
        <v>789</v>
      </c>
      <c r="D290" s="206" t="s">
        <v>145</v>
      </c>
      <c r="E290" s="207" t="s">
        <v>454</v>
      </c>
      <c r="F290" s="208" t="s">
        <v>455</v>
      </c>
      <c r="G290" s="209" t="s">
        <v>217</v>
      </c>
      <c r="H290" s="210">
        <v>0.432</v>
      </c>
      <c r="I290" s="211"/>
      <c r="J290" s="212">
        <f>ROUND(I290*H290,2)</f>
        <v>0</v>
      </c>
      <c r="K290" s="208" t="s">
        <v>149</v>
      </c>
      <c r="L290" s="45"/>
      <c r="M290" s="213" t="s">
        <v>19</v>
      </c>
      <c r="N290" s="214" t="s">
        <v>43</v>
      </c>
      <c r="O290" s="85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7" t="s">
        <v>150</v>
      </c>
      <c r="AT290" s="217" t="s">
        <v>145</v>
      </c>
      <c r="AU290" s="217" t="s">
        <v>82</v>
      </c>
      <c r="AY290" s="18" t="s">
        <v>143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80</v>
      </c>
      <c r="BK290" s="218">
        <f>ROUND(I290*H290,2)</f>
        <v>0</v>
      </c>
      <c r="BL290" s="18" t="s">
        <v>150</v>
      </c>
      <c r="BM290" s="217" t="s">
        <v>1092</v>
      </c>
    </row>
    <row r="291" s="2" customFormat="1">
      <c r="A291" s="39"/>
      <c r="B291" s="40"/>
      <c r="C291" s="41"/>
      <c r="D291" s="219" t="s">
        <v>152</v>
      </c>
      <c r="E291" s="41"/>
      <c r="F291" s="220" t="s">
        <v>457</v>
      </c>
      <c r="G291" s="41"/>
      <c r="H291" s="41"/>
      <c r="I291" s="221"/>
      <c r="J291" s="41"/>
      <c r="K291" s="41"/>
      <c r="L291" s="45"/>
      <c r="M291" s="222"/>
      <c r="N291" s="223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152</v>
      </c>
      <c r="AU291" s="18" t="s">
        <v>82</v>
      </c>
    </row>
    <row r="292" s="13" customFormat="1">
      <c r="A292" s="13"/>
      <c r="B292" s="224"/>
      <c r="C292" s="225"/>
      <c r="D292" s="226" t="s">
        <v>154</v>
      </c>
      <c r="E292" s="227" t="s">
        <v>19</v>
      </c>
      <c r="F292" s="228" t="s">
        <v>1093</v>
      </c>
      <c r="G292" s="225"/>
      <c r="H292" s="229">
        <v>0.432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154</v>
      </c>
      <c r="AU292" s="235" t="s">
        <v>82</v>
      </c>
      <c r="AV292" s="13" t="s">
        <v>82</v>
      </c>
      <c r="AW292" s="13" t="s">
        <v>33</v>
      </c>
      <c r="AX292" s="13" t="s">
        <v>80</v>
      </c>
      <c r="AY292" s="235" t="s">
        <v>143</v>
      </c>
    </row>
    <row r="293" s="2" customFormat="1" ht="24.15" customHeight="1">
      <c r="A293" s="39"/>
      <c r="B293" s="40"/>
      <c r="C293" s="206" t="s">
        <v>793</v>
      </c>
      <c r="D293" s="206" t="s">
        <v>145</v>
      </c>
      <c r="E293" s="207" t="s">
        <v>460</v>
      </c>
      <c r="F293" s="208" t="s">
        <v>461</v>
      </c>
      <c r="G293" s="209" t="s">
        <v>217</v>
      </c>
      <c r="H293" s="210">
        <v>1.728</v>
      </c>
      <c r="I293" s="211"/>
      <c r="J293" s="212">
        <f>ROUND(I293*H293,2)</f>
        <v>0</v>
      </c>
      <c r="K293" s="208" t="s">
        <v>149</v>
      </c>
      <c r="L293" s="45"/>
      <c r="M293" s="213" t="s">
        <v>19</v>
      </c>
      <c r="N293" s="214" t="s">
        <v>43</v>
      </c>
      <c r="O293" s="85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7" t="s">
        <v>150</v>
      </c>
      <c r="AT293" s="217" t="s">
        <v>145</v>
      </c>
      <c r="AU293" s="217" t="s">
        <v>82</v>
      </c>
      <c r="AY293" s="18" t="s">
        <v>143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80</v>
      </c>
      <c r="BK293" s="218">
        <f>ROUND(I293*H293,2)</f>
        <v>0</v>
      </c>
      <c r="BL293" s="18" t="s">
        <v>150</v>
      </c>
      <c r="BM293" s="217" t="s">
        <v>1094</v>
      </c>
    </row>
    <row r="294" s="2" customFormat="1">
      <c r="A294" s="39"/>
      <c r="B294" s="40"/>
      <c r="C294" s="41"/>
      <c r="D294" s="219" t="s">
        <v>152</v>
      </c>
      <c r="E294" s="41"/>
      <c r="F294" s="220" t="s">
        <v>463</v>
      </c>
      <c r="G294" s="41"/>
      <c r="H294" s="41"/>
      <c r="I294" s="221"/>
      <c r="J294" s="41"/>
      <c r="K294" s="41"/>
      <c r="L294" s="45"/>
      <c r="M294" s="222"/>
      <c r="N294" s="223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152</v>
      </c>
      <c r="AU294" s="18" t="s">
        <v>82</v>
      </c>
    </row>
    <row r="295" s="13" customFormat="1">
      <c r="A295" s="13"/>
      <c r="B295" s="224"/>
      <c r="C295" s="225"/>
      <c r="D295" s="226" t="s">
        <v>154</v>
      </c>
      <c r="E295" s="225"/>
      <c r="F295" s="228" t="s">
        <v>1095</v>
      </c>
      <c r="G295" s="225"/>
      <c r="H295" s="229">
        <v>1.728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154</v>
      </c>
      <c r="AU295" s="235" t="s">
        <v>82</v>
      </c>
      <c r="AV295" s="13" t="s">
        <v>82</v>
      </c>
      <c r="AW295" s="13" t="s">
        <v>4</v>
      </c>
      <c r="AX295" s="13" t="s">
        <v>80</v>
      </c>
      <c r="AY295" s="235" t="s">
        <v>143</v>
      </c>
    </row>
    <row r="296" s="2" customFormat="1" ht="24.15" customHeight="1">
      <c r="A296" s="39"/>
      <c r="B296" s="40"/>
      <c r="C296" s="206" t="s">
        <v>795</v>
      </c>
      <c r="D296" s="206" t="s">
        <v>145</v>
      </c>
      <c r="E296" s="207" t="s">
        <v>466</v>
      </c>
      <c r="F296" s="208" t="s">
        <v>467</v>
      </c>
      <c r="G296" s="209" t="s">
        <v>217</v>
      </c>
      <c r="H296" s="210">
        <v>0.432</v>
      </c>
      <c r="I296" s="211"/>
      <c r="J296" s="212">
        <f>ROUND(I296*H296,2)</f>
        <v>0</v>
      </c>
      <c r="K296" s="208" t="s">
        <v>149</v>
      </c>
      <c r="L296" s="45"/>
      <c r="M296" s="213" t="s">
        <v>19</v>
      </c>
      <c r="N296" s="214" t="s">
        <v>43</v>
      </c>
      <c r="O296" s="85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7" t="s">
        <v>150</v>
      </c>
      <c r="AT296" s="217" t="s">
        <v>145</v>
      </c>
      <c r="AU296" s="217" t="s">
        <v>82</v>
      </c>
      <c r="AY296" s="18" t="s">
        <v>143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80</v>
      </c>
      <c r="BK296" s="218">
        <f>ROUND(I296*H296,2)</f>
        <v>0</v>
      </c>
      <c r="BL296" s="18" t="s">
        <v>150</v>
      </c>
      <c r="BM296" s="217" t="s">
        <v>1096</v>
      </c>
    </row>
    <row r="297" s="2" customFormat="1">
      <c r="A297" s="39"/>
      <c r="B297" s="40"/>
      <c r="C297" s="41"/>
      <c r="D297" s="219" t="s">
        <v>152</v>
      </c>
      <c r="E297" s="41"/>
      <c r="F297" s="220" t="s">
        <v>469</v>
      </c>
      <c r="G297" s="41"/>
      <c r="H297" s="41"/>
      <c r="I297" s="221"/>
      <c r="J297" s="41"/>
      <c r="K297" s="41"/>
      <c r="L297" s="45"/>
      <c r="M297" s="222"/>
      <c r="N297" s="22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152</v>
      </c>
      <c r="AU297" s="18" t="s">
        <v>82</v>
      </c>
    </row>
    <row r="298" s="2" customFormat="1" ht="24.15" customHeight="1">
      <c r="A298" s="39"/>
      <c r="B298" s="40"/>
      <c r="C298" s="206" t="s">
        <v>797</v>
      </c>
      <c r="D298" s="206" t="s">
        <v>145</v>
      </c>
      <c r="E298" s="207" t="s">
        <v>471</v>
      </c>
      <c r="F298" s="208" t="s">
        <v>472</v>
      </c>
      <c r="G298" s="209" t="s">
        <v>217</v>
      </c>
      <c r="H298" s="210">
        <v>67.569999999999993</v>
      </c>
      <c r="I298" s="211"/>
      <c r="J298" s="212">
        <f>ROUND(I298*H298,2)</f>
        <v>0</v>
      </c>
      <c r="K298" s="208" t="s">
        <v>149</v>
      </c>
      <c r="L298" s="45"/>
      <c r="M298" s="213" t="s">
        <v>19</v>
      </c>
      <c r="N298" s="214" t="s">
        <v>43</v>
      </c>
      <c r="O298" s="85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7" t="s">
        <v>150</v>
      </c>
      <c r="AT298" s="217" t="s">
        <v>145</v>
      </c>
      <c r="AU298" s="217" t="s">
        <v>82</v>
      </c>
      <c r="AY298" s="18" t="s">
        <v>143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8" t="s">
        <v>80</v>
      </c>
      <c r="BK298" s="218">
        <f>ROUND(I298*H298,2)</f>
        <v>0</v>
      </c>
      <c r="BL298" s="18" t="s">
        <v>150</v>
      </c>
      <c r="BM298" s="217" t="s">
        <v>1097</v>
      </c>
    </row>
    <row r="299" s="2" customFormat="1">
      <c r="A299" s="39"/>
      <c r="B299" s="40"/>
      <c r="C299" s="41"/>
      <c r="D299" s="219" t="s">
        <v>152</v>
      </c>
      <c r="E299" s="41"/>
      <c r="F299" s="220" t="s">
        <v>474</v>
      </c>
      <c r="G299" s="41"/>
      <c r="H299" s="41"/>
      <c r="I299" s="221"/>
      <c r="J299" s="41"/>
      <c r="K299" s="41"/>
      <c r="L299" s="45"/>
      <c r="M299" s="222"/>
      <c r="N299" s="223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152</v>
      </c>
      <c r="AU299" s="18" t="s">
        <v>82</v>
      </c>
    </row>
    <row r="300" s="13" customFormat="1">
      <c r="A300" s="13"/>
      <c r="B300" s="224"/>
      <c r="C300" s="225"/>
      <c r="D300" s="226" t="s">
        <v>154</v>
      </c>
      <c r="E300" s="227" t="s">
        <v>19</v>
      </c>
      <c r="F300" s="228" t="s">
        <v>1098</v>
      </c>
      <c r="G300" s="225"/>
      <c r="H300" s="229">
        <v>67.569999999999993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154</v>
      </c>
      <c r="AU300" s="235" t="s">
        <v>82</v>
      </c>
      <c r="AV300" s="13" t="s">
        <v>82</v>
      </c>
      <c r="AW300" s="13" t="s">
        <v>33</v>
      </c>
      <c r="AX300" s="13" t="s">
        <v>80</v>
      </c>
      <c r="AY300" s="235" t="s">
        <v>143</v>
      </c>
    </row>
    <row r="301" s="2" customFormat="1" ht="24.15" customHeight="1">
      <c r="A301" s="39"/>
      <c r="B301" s="40"/>
      <c r="C301" s="206" t="s">
        <v>799</v>
      </c>
      <c r="D301" s="206" t="s">
        <v>145</v>
      </c>
      <c r="E301" s="207" t="s">
        <v>477</v>
      </c>
      <c r="F301" s="208" t="s">
        <v>478</v>
      </c>
      <c r="G301" s="209" t="s">
        <v>217</v>
      </c>
      <c r="H301" s="210">
        <v>270.27999999999997</v>
      </c>
      <c r="I301" s="211"/>
      <c r="J301" s="212">
        <f>ROUND(I301*H301,2)</f>
        <v>0</v>
      </c>
      <c r="K301" s="208" t="s">
        <v>149</v>
      </c>
      <c r="L301" s="45"/>
      <c r="M301" s="213" t="s">
        <v>19</v>
      </c>
      <c r="N301" s="214" t="s">
        <v>43</v>
      </c>
      <c r="O301" s="85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7" t="s">
        <v>150</v>
      </c>
      <c r="AT301" s="217" t="s">
        <v>145</v>
      </c>
      <c r="AU301" s="217" t="s">
        <v>82</v>
      </c>
      <c r="AY301" s="18" t="s">
        <v>143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80</v>
      </c>
      <c r="BK301" s="218">
        <f>ROUND(I301*H301,2)</f>
        <v>0</v>
      </c>
      <c r="BL301" s="18" t="s">
        <v>150</v>
      </c>
      <c r="BM301" s="217" t="s">
        <v>1099</v>
      </c>
    </row>
    <row r="302" s="2" customFormat="1">
      <c r="A302" s="39"/>
      <c r="B302" s="40"/>
      <c r="C302" s="41"/>
      <c r="D302" s="219" t="s">
        <v>152</v>
      </c>
      <c r="E302" s="41"/>
      <c r="F302" s="220" t="s">
        <v>480</v>
      </c>
      <c r="G302" s="41"/>
      <c r="H302" s="41"/>
      <c r="I302" s="221"/>
      <c r="J302" s="41"/>
      <c r="K302" s="41"/>
      <c r="L302" s="45"/>
      <c r="M302" s="222"/>
      <c r="N302" s="223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152</v>
      </c>
      <c r="AU302" s="18" t="s">
        <v>82</v>
      </c>
    </row>
    <row r="303" s="13" customFormat="1">
      <c r="A303" s="13"/>
      <c r="B303" s="224"/>
      <c r="C303" s="225"/>
      <c r="D303" s="226" t="s">
        <v>154</v>
      </c>
      <c r="E303" s="225"/>
      <c r="F303" s="228" t="s">
        <v>1100</v>
      </c>
      <c r="G303" s="225"/>
      <c r="H303" s="229">
        <v>270.27999999999997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154</v>
      </c>
      <c r="AU303" s="235" t="s">
        <v>82</v>
      </c>
      <c r="AV303" s="13" t="s">
        <v>82</v>
      </c>
      <c r="AW303" s="13" t="s">
        <v>4</v>
      </c>
      <c r="AX303" s="13" t="s">
        <v>80</v>
      </c>
      <c r="AY303" s="235" t="s">
        <v>143</v>
      </c>
    </row>
    <row r="304" s="2" customFormat="1" ht="24.15" customHeight="1">
      <c r="A304" s="39"/>
      <c r="B304" s="40"/>
      <c r="C304" s="206" t="s">
        <v>801</v>
      </c>
      <c r="D304" s="206" t="s">
        <v>145</v>
      </c>
      <c r="E304" s="207" t="s">
        <v>483</v>
      </c>
      <c r="F304" s="208" t="s">
        <v>216</v>
      </c>
      <c r="G304" s="209" t="s">
        <v>217</v>
      </c>
      <c r="H304" s="210">
        <v>30.25</v>
      </c>
      <c r="I304" s="211"/>
      <c r="J304" s="212">
        <f>ROUND(I304*H304,2)</f>
        <v>0</v>
      </c>
      <c r="K304" s="208" t="s">
        <v>149</v>
      </c>
      <c r="L304" s="45"/>
      <c r="M304" s="213" t="s">
        <v>19</v>
      </c>
      <c r="N304" s="214" t="s">
        <v>43</v>
      </c>
      <c r="O304" s="85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7" t="s">
        <v>150</v>
      </c>
      <c r="AT304" s="217" t="s">
        <v>145</v>
      </c>
      <c r="AU304" s="217" t="s">
        <v>82</v>
      </c>
      <c r="AY304" s="18" t="s">
        <v>143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8" t="s">
        <v>80</v>
      </c>
      <c r="BK304" s="218">
        <f>ROUND(I304*H304,2)</f>
        <v>0</v>
      </c>
      <c r="BL304" s="18" t="s">
        <v>150</v>
      </c>
      <c r="BM304" s="217" t="s">
        <v>1101</v>
      </c>
    </row>
    <row r="305" s="2" customFormat="1">
      <c r="A305" s="39"/>
      <c r="B305" s="40"/>
      <c r="C305" s="41"/>
      <c r="D305" s="219" t="s">
        <v>152</v>
      </c>
      <c r="E305" s="41"/>
      <c r="F305" s="220" t="s">
        <v>485</v>
      </c>
      <c r="G305" s="41"/>
      <c r="H305" s="41"/>
      <c r="I305" s="221"/>
      <c r="J305" s="41"/>
      <c r="K305" s="41"/>
      <c r="L305" s="45"/>
      <c r="M305" s="222"/>
      <c r="N305" s="22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152</v>
      </c>
      <c r="AU305" s="18" t="s">
        <v>82</v>
      </c>
    </row>
    <row r="306" s="13" customFormat="1">
      <c r="A306" s="13"/>
      <c r="B306" s="224"/>
      <c r="C306" s="225"/>
      <c r="D306" s="226" t="s">
        <v>154</v>
      </c>
      <c r="E306" s="227" t="s">
        <v>19</v>
      </c>
      <c r="F306" s="228" t="s">
        <v>1102</v>
      </c>
      <c r="G306" s="225"/>
      <c r="H306" s="229">
        <v>30.25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154</v>
      </c>
      <c r="AU306" s="235" t="s">
        <v>82</v>
      </c>
      <c r="AV306" s="13" t="s">
        <v>82</v>
      </c>
      <c r="AW306" s="13" t="s">
        <v>33</v>
      </c>
      <c r="AX306" s="13" t="s">
        <v>80</v>
      </c>
      <c r="AY306" s="235" t="s">
        <v>143</v>
      </c>
    </row>
    <row r="307" s="2" customFormat="1" ht="24.15" customHeight="1">
      <c r="A307" s="39"/>
      <c r="B307" s="40"/>
      <c r="C307" s="206" t="s">
        <v>803</v>
      </c>
      <c r="D307" s="206" t="s">
        <v>145</v>
      </c>
      <c r="E307" s="207" t="s">
        <v>488</v>
      </c>
      <c r="F307" s="208" t="s">
        <v>489</v>
      </c>
      <c r="G307" s="209" t="s">
        <v>217</v>
      </c>
      <c r="H307" s="210">
        <v>37.32</v>
      </c>
      <c r="I307" s="211"/>
      <c r="J307" s="212">
        <f>ROUND(I307*H307,2)</f>
        <v>0</v>
      </c>
      <c r="K307" s="208" t="s">
        <v>149</v>
      </c>
      <c r="L307" s="45"/>
      <c r="M307" s="213" t="s">
        <v>19</v>
      </c>
      <c r="N307" s="214" t="s">
        <v>43</v>
      </c>
      <c r="O307" s="85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7" t="s">
        <v>150</v>
      </c>
      <c r="AT307" s="217" t="s">
        <v>145</v>
      </c>
      <c r="AU307" s="217" t="s">
        <v>82</v>
      </c>
      <c r="AY307" s="18" t="s">
        <v>143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80</v>
      </c>
      <c r="BK307" s="218">
        <f>ROUND(I307*H307,2)</f>
        <v>0</v>
      </c>
      <c r="BL307" s="18" t="s">
        <v>150</v>
      </c>
      <c r="BM307" s="217" t="s">
        <v>1103</v>
      </c>
    </row>
    <row r="308" s="2" customFormat="1">
      <c r="A308" s="39"/>
      <c r="B308" s="40"/>
      <c r="C308" s="41"/>
      <c r="D308" s="219" t="s">
        <v>152</v>
      </c>
      <c r="E308" s="41"/>
      <c r="F308" s="220" t="s">
        <v>491</v>
      </c>
      <c r="G308" s="41"/>
      <c r="H308" s="41"/>
      <c r="I308" s="221"/>
      <c r="J308" s="41"/>
      <c r="K308" s="41"/>
      <c r="L308" s="45"/>
      <c r="M308" s="222"/>
      <c r="N308" s="22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152</v>
      </c>
      <c r="AU308" s="18" t="s">
        <v>82</v>
      </c>
    </row>
    <row r="309" s="13" customFormat="1">
      <c r="A309" s="13"/>
      <c r="B309" s="224"/>
      <c r="C309" s="225"/>
      <c r="D309" s="226" t="s">
        <v>154</v>
      </c>
      <c r="E309" s="227" t="s">
        <v>19</v>
      </c>
      <c r="F309" s="228" t="s">
        <v>1104</v>
      </c>
      <c r="G309" s="225"/>
      <c r="H309" s="229">
        <v>37.32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154</v>
      </c>
      <c r="AU309" s="235" t="s">
        <v>82</v>
      </c>
      <c r="AV309" s="13" t="s">
        <v>82</v>
      </c>
      <c r="AW309" s="13" t="s">
        <v>33</v>
      </c>
      <c r="AX309" s="13" t="s">
        <v>80</v>
      </c>
      <c r="AY309" s="235" t="s">
        <v>143</v>
      </c>
    </row>
    <row r="310" s="12" customFormat="1" ht="22.8" customHeight="1">
      <c r="A310" s="12"/>
      <c r="B310" s="190"/>
      <c r="C310" s="191"/>
      <c r="D310" s="192" t="s">
        <v>71</v>
      </c>
      <c r="E310" s="204" t="s">
        <v>493</v>
      </c>
      <c r="F310" s="204" t="s">
        <v>494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SUM(P311:P312)</f>
        <v>0</v>
      </c>
      <c r="Q310" s="198"/>
      <c r="R310" s="199">
        <f>SUM(R311:R312)</f>
        <v>0</v>
      </c>
      <c r="S310" s="198"/>
      <c r="T310" s="200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80</v>
      </c>
      <c r="AT310" s="202" t="s">
        <v>71</v>
      </c>
      <c r="AU310" s="202" t="s">
        <v>80</v>
      </c>
      <c r="AY310" s="201" t="s">
        <v>143</v>
      </c>
      <c r="BK310" s="203">
        <f>SUM(BK311:BK312)</f>
        <v>0</v>
      </c>
    </row>
    <row r="311" s="2" customFormat="1" ht="24.15" customHeight="1">
      <c r="A311" s="39"/>
      <c r="B311" s="40"/>
      <c r="C311" s="206" t="s">
        <v>805</v>
      </c>
      <c r="D311" s="206" t="s">
        <v>145</v>
      </c>
      <c r="E311" s="207" t="s">
        <v>870</v>
      </c>
      <c r="F311" s="208" t="s">
        <v>871</v>
      </c>
      <c r="G311" s="209" t="s">
        <v>217</v>
      </c>
      <c r="H311" s="210">
        <v>4.2850000000000001</v>
      </c>
      <c r="I311" s="211"/>
      <c r="J311" s="212">
        <f>ROUND(I311*H311,2)</f>
        <v>0</v>
      </c>
      <c r="K311" s="208" t="s">
        <v>149</v>
      </c>
      <c r="L311" s="45"/>
      <c r="M311" s="213" t="s">
        <v>19</v>
      </c>
      <c r="N311" s="214" t="s">
        <v>43</v>
      </c>
      <c r="O311" s="85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7" t="s">
        <v>150</v>
      </c>
      <c r="AT311" s="217" t="s">
        <v>145</v>
      </c>
      <c r="AU311" s="217" t="s">
        <v>82</v>
      </c>
      <c r="AY311" s="18" t="s">
        <v>143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80</v>
      </c>
      <c r="BK311" s="218">
        <f>ROUND(I311*H311,2)</f>
        <v>0</v>
      </c>
      <c r="BL311" s="18" t="s">
        <v>150</v>
      </c>
      <c r="BM311" s="217" t="s">
        <v>1105</v>
      </c>
    </row>
    <row r="312" s="2" customFormat="1">
      <c r="A312" s="39"/>
      <c r="B312" s="40"/>
      <c r="C312" s="41"/>
      <c r="D312" s="219" t="s">
        <v>152</v>
      </c>
      <c r="E312" s="41"/>
      <c r="F312" s="220" t="s">
        <v>873</v>
      </c>
      <c r="G312" s="41"/>
      <c r="H312" s="41"/>
      <c r="I312" s="221"/>
      <c r="J312" s="41"/>
      <c r="K312" s="41"/>
      <c r="L312" s="45"/>
      <c r="M312" s="278"/>
      <c r="N312" s="279"/>
      <c r="O312" s="280"/>
      <c r="P312" s="280"/>
      <c r="Q312" s="280"/>
      <c r="R312" s="280"/>
      <c r="S312" s="280"/>
      <c r="T312" s="281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152</v>
      </c>
      <c r="AU312" s="18" t="s">
        <v>82</v>
      </c>
    </row>
    <row r="313" s="2" customFormat="1" ht="6.96" customHeight="1">
      <c r="A313" s="39"/>
      <c r="B313" s="60"/>
      <c r="C313" s="61"/>
      <c r="D313" s="61"/>
      <c r="E313" s="61"/>
      <c r="F313" s="61"/>
      <c r="G313" s="61"/>
      <c r="H313" s="61"/>
      <c r="I313" s="61"/>
      <c r="J313" s="61"/>
      <c r="K313" s="61"/>
      <c r="L313" s="45"/>
      <c r="M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</row>
  </sheetData>
  <sheetProtection sheet="1" autoFilter="0" formatColumns="0" formatRows="0" objects="1" scenarios="1" spinCount="100000" saltValue="wFMZBKqeCUC4x+P86ikcVxjA1by4V40sAZNx7gjcU4c9683AbMMoOTtQCl0nbP8bw/R/I4NjrBUzDYyMHMgFZA==" hashValue="5UTy0zARC1jlJtY6c6fKwAdgKmcpqwTF49x7ydRr/vpuGSorsem7KdvpCpHEklp3XWHWNb0agNd09OOkxJTFcg==" algorithmName="SHA-512" password="CA2F"/>
  <autoFilter ref="C86:K3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7162"/>
    <hyperlink ref="F94" r:id="rId2" display="https://podminky.urs.cz/item/CS_URS_2024_02/113154528"/>
    <hyperlink ref="F97" r:id="rId3" display="https://podminky.urs.cz/item/CS_URS_2024_02/121151103"/>
    <hyperlink ref="F100" r:id="rId4" display="https://podminky.urs.cz/item/CS_URS_2024_02/132154204"/>
    <hyperlink ref="F103" r:id="rId5" display="https://podminky.urs.cz/item/CS_URS_2024_02/132254204"/>
    <hyperlink ref="F112" r:id="rId6" display="https://podminky.urs.cz/item/CS_URS_2024_02/132354204"/>
    <hyperlink ref="F115" r:id="rId7" display="https://podminky.urs.cz/item/CS_URS_2024_02/132454204"/>
    <hyperlink ref="F118" r:id="rId8" display="https://podminky.urs.cz/item/CS_URS_2024_02/151101101"/>
    <hyperlink ref="F123" r:id="rId9" display="https://podminky.urs.cz/item/CS_URS_2024_02/151101111"/>
    <hyperlink ref="F125" r:id="rId10" display="https://podminky.urs.cz/item/CS_URS_2024_02/162651132"/>
    <hyperlink ref="F128" r:id="rId11" display="https://podminky.urs.cz/item/CS_URS_2024_02/171201231"/>
    <hyperlink ref="F132" r:id="rId12" display="https://podminky.urs.cz/item/CS_URS_2024_02/174101101"/>
    <hyperlink ref="F137" r:id="rId13" display="https://podminky.urs.cz/item/CS_URS_2024_02/175151101"/>
    <hyperlink ref="F144" r:id="rId14" display="https://podminky.urs.cz/item/CS_URS_2024_02/181351003"/>
    <hyperlink ref="F146" r:id="rId15" display="https://podminky.urs.cz/item/CS_URS_2024_02/181411131"/>
    <hyperlink ref="F152" r:id="rId16" display="https://podminky.urs.cz/item/CS_URS_2024_02/183403111"/>
    <hyperlink ref="F154" r:id="rId17" display="https://podminky.urs.cz/item/CS_URS_2024_02/184853511"/>
    <hyperlink ref="F156" r:id="rId18" display="https://podminky.urs.cz/item/CS_URS_2024_02/185803111"/>
    <hyperlink ref="F158" r:id="rId19" display="https://podminky.urs.cz/item/CS_URS_2024_02/185804312"/>
    <hyperlink ref="F164" r:id="rId20" display="https://podminky.urs.cz/item/CS_URS_2024_02/451572111"/>
    <hyperlink ref="F169" r:id="rId21" display="https://podminky.urs.cz/item/CS_URS_2024_02/452313131"/>
    <hyperlink ref="F173" r:id="rId22" display="https://podminky.urs.cz/item/CS_URS_2024_02/452353111"/>
    <hyperlink ref="F176" r:id="rId23" display="https://podminky.urs.cz/item/CS_URS_2024_02/452353112"/>
    <hyperlink ref="F179" r:id="rId24" display="https://podminky.urs.cz/item/CS_URS_2024_02/564861111"/>
    <hyperlink ref="F182" r:id="rId25" display="https://podminky.urs.cz/item/CS_URS_2024_02/573111112"/>
    <hyperlink ref="F185" r:id="rId26" display="https://podminky.urs.cz/item/CS_URS_2024_02/573231109"/>
    <hyperlink ref="F188" r:id="rId27" display="https://podminky.urs.cz/item/CS_URS_2024_02/577144031"/>
    <hyperlink ref="F191" r:id="rId28" display="https://podminky.urs.cz/item/CS_URS_2024_02/577145112"/>
    <hyperlink ref="F195" r:id="rId29" display="https://podminky.urs.cz/item/CS_URS_2024_02/857212122"/>
    <hyperlink ref="F198" r:id="rId30" display="https://podminky.urs.cz/item/CS_URS_2024_02/857214122"/>
    <hyperlink ref="F201" r:id="rId31" display="https://podminky.urs.cz/item/CS_URS_2024_02/857262122"/>
    <hyperlink ref="F205" r:id="rId32" display="https://podminky.urs.cz/item/CS_URS_2024_02/857264122"/>
    <hyperlink ref="F208" r:id="rId33" display="https://podminky.urs.cz/item/CS_URS_2024_02/871211211"/>
    <hyperlink ref="F214" r:id="rId34" display="https://podminky.urs.cz/item/CS_URS_2024_02/871251211"/>
    <hyperlink ref="F221" r:id="rId35" display="https://podminky.urs.cz/item/CS_URS_2024_02/877211101"/>
    <hyperlink ref="F227" r:id="rId36" display="https://podminky.urs.cz/item/CS_URS_2024_02/877211110"/>
    <hyperlink ref="F230" r:id="rId37" display="https://podminky.urs.cz/item/CS_URS_2024_02/877251101"/>
    <hyperlink ref="F235" r:id="rId38" display="https://podminky.urs.cz/item/CS_URS_2024_02/877251110"/>
    <hyperlink ref="F239" r:id="rId39" display="https://podminky.urs.cz/item/CS_URS_2024_02/891211112"/>
    <hyperlink ref="F243" r:id="rId40" display="https://podminky.urs.cz/item/CS_URS_2024_02/891261112"/>
    <hyperlink ref="F248" r:id="rId41" display="https://podminky.urs.cz/item/CS_URS_2024_02/892233122"/>
    <hyperlink ref="F251" r:id="rId42" display="https://podminky.urs.cz/item/CS_URS_2024_02/892241111"/>
    <hyperlink ref="F256" r:id="rId43" display="https://podminky.urs.cz/item/CS_URS_2024_02/892273122"/>
    <hyperlink ref="F259" r:id="rId44" display="https://podminky.urs.cz/item/CS_URS_2024_02/892372111"/>
    <hyperlink ref="F261" r:id="rId45" display="https://podminky.urs.cz/item/CS_URS_2024_02/899401112"/>
    <hyperlink ref="F268" r:id="rId46" display="https://podminky.urs.cz/item/CS_URS_2024_02/899712111"/>
    <hyperlink ref="F270" r:id="rId47" display="https://podminky.urs.cz/item/CS_URS_2024_02/899721111"/>
    <hyperlink ref="F273" r:id="rId48" display="https://podminky.urs.cz/item/CS_URS_2024_02/899722112"/>
    <hyperlink ref="F277" r:id="rId49" display="https://podminky.urs.cz/item/CS_URS_2024_02/919121111"/>
    <hyperlink ref="F280" r:id="rId50" display="https://podminky.urs.cz/item/CS_URS_2024_02/919731122"/>
    <hyperlink ref="F286" r:id="rId51" display="https://podminky.urs.cz/item/CS_URS_2024_02/919735112"/>
    <hyperlink ref="F291" r:id="rId52" display="https://podminky.urs.cz/item/CS_URS_2024_02/997013501"/>
    <hyperlink ref="F294" r:id="rId53" display="https://podminky.urs.cz/item/CS_URS_2024_02/997013509"/>
    <hyperlink ref="F297" r:id="rId54" display="https://podminky.urs.cz/item/CS_URS_2024_02/997013862"/>
    <hyperlink ref="F299" r:id="rId55" display="https://podminky.urs.cz/item/CS_URS_2024_02/997221551"/>
    <hyperlink ref="F302" r:id="rId56" display="https://podminky.urs.cz/item/CS_URS_2024_02/997221559"/>
    <hyperlink ref="F305" r:id="rId57" display="https://podminky.urs.cz/item/CS_URS_2024_02/997221873"/>
    <hyperlink ref="F308" r:id="rId58" display="https://podminky.urs.cz/item/CS_URS_2024_02/997221875"/>
    <hyperlink ref="F312" r:id="rId59" display="https://podminky.urs.cz/item/CS_URS_2024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82</v>
      </c>
    </row>
    <row r="4" hidden="1" s="1" customFormat="1" ht="24.96" customHeight="1">
      <c r="B4" s="21"/>
      <c r="D4" s="132" t="s">
        <v>99</v>
      </c>
      <c r="L4" s="21"/>
      <c r="M4" s="133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Řepy - Státní zkušebna strojů - nová větev areálového vodovodu a přemístění HUV do areálu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111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1106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19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21</v>
      </c>
      <c r="E12" s="39"/>
      <c r="F12" s="138" t="s">
        <v>22</v>
      </c>
      <c r="G12" s="39"/>
      <c r="H12" s="39"/>
      <c r="I12" s="134" t="s">
        <v>23</v>
      </c>
      <c r="J12" s="139" t="str">
        <f>'Rekapitulace stavby'!AN8</f>
        <v>16. 9. 2024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25</v>
      </c>
      <c r="E14" s="39"/>
      <c r="F14" s="39"/>
      <c r="G14" s="39"/>
      <c r="H14" s="39"/>
      <c r="I14" s="134" t="s">
        <v>26</v>
      </c>
      <c r="J14" s="138" t="s">
        <v>19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27</v>
      </c>
      <c r="F15" s="39"/>
      <c r="G15" s="39"/>
      <c r="H15" s="39"/>
      <c r="I15" s="134" t="s">
        <v>28</v>
      </c>
      <c r="J15" s="138" t="s">
        <v>19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29</v>
      </c>
      <c r="E17" s="39"/>
      <c r="F17" s="39"/>
      <c r="G17" s="39"/>
      <c r="H17" s="39"/>
      <c r="I17" s="134" t="s">
        <v>26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28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31</v>
      </c>
      <c r="E20" s="39"/>
      <c r="F20" s="39"/>
      <c r="G20" s="39"/>
      <c r="H20" s="39"/>
      <c r="I20" s="134" t="s">
        <v>26</v>
      </c>
      <c r="J20" s="138" t="s">
        <v>19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32</v>
      </c>
      <c r="F21" s="39"/>
      <c r="G21" s="39"/>
      <c r="H21" s="39"/>
      <c r="I21" s="134" t="s">
        <v>28</v>
      </c>
      <c r="J21" s="138" t="s">
        <v>19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26</v>
      </c>
      <c r="J23" s="138" t="s">
        <v>19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28</v>
      </c>
      <c r="J24" s="138" t="s">
        <v>19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38</v>
      </c>
      <c r="E30" s="39"/>
      <c r="F30" s="39"/>
      <c r="G30" s="39"/>
      <c r="H30" s="39"/>
      <c r="I30" s="39"/>
      <c r="J30" s="146">
        <f>ROUND(J80,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40</v>
      </c>
      <c r="G32" s="39"/>
      <c r="H32" s="39"/>
      <c r="I32" s="147" t="s">
        <v>39</v>
      </c>
      <c r="J32" s="147" t="s">
        <v>41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42</v>
      </c>
      <c r="E33" s="134" t="s">
        <v>43</v>
      </c>
      <c r="F33" s="149">
        <f>ROUND((SUM(BE80:BE99)),  2)</f>
        <v>0</v>
      </c>
      <c r="G33" s="39"/>
      <c r="H33" s="39"/>
      <c r="I33" s="150">
        <v>0.20999999999999999</v>
      </c>
      <c r="J33" s="149">
        <f>ROUND(((SUM(BE80:BE99))*I33),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44</v>
      </c>
      <c r="F34" s="149">
        <f>ROUND((SUM(BF80:BF99)),  2)</f>
        <v>0</v>
      </c>
      <c r="G34" s="39"/>
      <c r="H34" s="39"/>
      <c r="I34" s="150">
        <v>0.12</v>
      </c>
      <c r="J34" s="149">
        <f>ROUND(((SUM(BF80:BF99))*I34),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4" t="s">
        <v>45</v>
      </c>
      <c r="F35" s="149">
        <f>ROUND((SUM(BG80:BG99)),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46</v>
      </c>
      <c r="F36" s="149">
        <f>ROUND((SUM(BH80:BH99)),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9">
        <f>ROUND((SUM(BI80:BI99)),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116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Řepy - Státní zkušebna strojů - nová větev areálového vodovodu a přemístění HUV do areálu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0" t="str">
        <f>E9</f>
        <v>04 -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21</v>
      </c>
      <c r="D52" s="41"/>
      <c r="E52" s="41"/>
      <c r="F52" s="28" t="str">
        <f>F12</f>
        <v>Praha - Řepy</v>
      </c>
      <c r="G52" s="41"/>
      <c r="H52" s="41"/>
      <c r="I52" s="33" t="s">
        <v>23</v>
      </c>
      <c r="J52" s="73" t="str">
        <f>IF(J12="","",J12)</f>
        <v>16. 9. 2024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Státní zkušebna strojů</v>
      </c>
      <c r="G54" s="41"/>
      <c r="H54" s="41"/>
      <c r="I54" s="33" t="s">
        <v>31</v>
      </c>
      <c r="J54" s="37" t="str">
        <f>E21</f>
        <v>Fiala projekty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Eva Mrvová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117</v>
      </c>
      <c r="D57" s="164"/>
      <c r="E57" s="164"/>
      <c r="F57" s="164"/>
      <c r="G57" s="164"/>
      <c r="H57" s="164"/>
      <c r="I57" s="164"/>
      <c r="J57" s="165" t="s">
        <v>118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70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119</v>
      </c>
    </row>
    <row r="60" hidden="1" s="9" customFormat="1" ht="24.96" customHeight="1">
      <c r="A60" s="9"/>
      <c r="B60" s="167"/>
      <c r="C60" s="168"/>
      <c r="D60" s="169" t="s">
        <v>1107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/>
    <row r="64" hidden="1"/>
    <row r="65" hidden="1"/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128</v>
      </c>
      <c r="D67" s="41"/>
      <c r="E67" s="41"/>
      <c r="F67" s="41"/>
      <c r="G67" s="41"/>
      <c r="H67" s="41"/>
      <c r="I67" s="41"/>
      <c r="J67" s="41"/>
      <c r="K67" s="41"/>
      <c r="L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2" t="str">
        <f>E7</f>
        <v>Řepy - Státní zkušebna strojů - nová větev areálového vodovodu a přemístění HUV do areálu</v>
      </c>
      <c r="F70" s="33"/>
      <c r="G70" s="33"/>
      <c r="H70" s="33"/>
      <c r="I70" s="41"/>
      <c r="J70" s="41"/>
      <c r="K70" s="41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111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04 - Vedlejší a ostatní náklady</v>
      </c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Praha - Řepy</v>
      </c>
      <c r="G74" s="41"/>
      <c r="H74" s="41"/>
      <c r="I74" s="33" t="s">
        <v>23</v>
      </c>
      <c r="J74" s="73" t="str">
        <f>IF(J12="","",J12)</f>
        <v>16. 9. 2024</v>
      </c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Státní zkušebna strojů</v>
      </c>
      <c r="G76" s="41"/>
      <c r="H76" s="41"/>
      <c r="I76" s="33" t="s">
        <v>31</v>
      </c>
      <c r="J76" s="37" t="str">
        <f>E21</f>
        <v>Fiala projekty</v>
      </c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34</v>
      </c>
      <c r="J77" s="37" t="str">
        <f>E24</f>
        <v>Ing. Eva Mrvová</v>
      </c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9"/>
      <c r="B79" s="180"/>
      <c r="C79" s="181" t="s">
        <v>129</v>
      </c>
      <c r="D79" s="182" t="s">
        <v>57</v>
      </c>
      <c r="E79" s="182" t="s">
        <v>53</v>
      </c>
      <c r="F79" s="182" t="s">
        <v>54</v>
      </c>
      <c r="G79" s="182" t="s">
        <v>130</v>
      </c>
      <c r="H79" s="182" t="s">
        <v>131</v>
      </c>
      <c r="I79" s="182" t="s">
        <v>132</v>
      </c>
      <c r="J79" s="182" t="s">
        <v>118</v>
      </c>
      <c r="K79" s="183" t="s">
        <v>133</v>
      </c>
      <c r="L79" s="184"/>
      <c r="M79" s="93" t="s">
        <v>19</v>
      </c>
      <c r="N79" s="94" t="s">
        <v>42</v>
      </c>
      <c r="O79" s="94" t="s">
        <v>134</v>
      </c>
      <c r="P79" s="94" t="s">
        <v>135</v>
      </c>
      <c r="Q79" s="94" t="s">
        <v>136</v>
      </c>
      <c r="R79" s="94" t="s">
        <v>137</v>
      </c>
      <c r="S79" s="94" t="s">
        <v>138</v>
      </c>
      <c r="T79" s="95" t="s">
        <v>139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39"/>
      <c r="B80" s="40"/>
      <c r="C80" s="100" t="s">
        <v>140</v>
      </c>
      <c r="D80" s="41"/>
      <c r="E80" s="41"/>
      <c r="F80" s="41"/>
      <c r="G80" s="41"/>
      <c r="H80" s="41"/>
      <c r="I80" s="41"/>
      <c r="J80" s="185">
        <f>BK80</f>
        <v>0</v>
      </c>
      <c r="K80" s="41"/>
      <c r="L80" s="45"/>
      <c r="M80" s="96"/>
      <c r="N80" s="186"/>
      <c r="O80" s="97"/>
      <c r="P80" s="187">
        <f>P81</f>
        <v>0</v>
      </c>
      <c r="Q80" s="97"/>
      <c r="R80" s="187">
        <f>R81</f>
        <v>0</v>
      </c>
      <c r="S80" s="97"/>
      <c r="T80" s="188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119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71</v>
      </c>
      <c r="E81" s="193" t="s">
        <v>1108</v>
      </c>
      <c r="F81" s="193" t="s">
        <v>1109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SUM(P82:P99)</f>
        <v>0</v>
      </c>
      <c r="Q81" s="198"/>
      <c r="R81" s="199">
        <f>SUM(R82:R99)</f>
        <v>0</v>
      </c>
      <c r="S81" s="198"/>
      <c r="T81" s="200">
        <f>SUM(T82:T99)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172</v>
      </c>
      <c r="AT81" s="202" t="s">
        <v>71</v>
      </c>
      <c r="AU81" s="202" t="s">
        <v>72</v>
      </c>
      <c r="AY81" s="201" t="s">
        <v>143</v>
      </c>
      <c r="BK81" s="203">
        <f>SUM(BK82:BK99)</f>
        <v>0</v>
      </c>
    </row>
    <row r="82" s="2" customFormat="1" ht="16.5" customHeight="1">
      <c r="A82" s="39"/>
      <c r="B82" s="40"/>
      <c r="C82" s="206" t="s">
        <v>80</v>
      </c>
      <c r="D82" s="206" t="s">
        <v>145</v>
      </c>
      <c r="E82" s="207" t="s">
        <v>1110</v>
      </c>
      <c r="F82" s="208" t="s">
        <v>1111</v>
      </c>
      <c r="G82" s="209" t="s">
        <v>306</v>
      </c>
      <c r="H82" s="210">
        <v>1</v>
      </c>
      <c r="I82" s="211"/>
      <c r="J82" s="212">
        <f>ROUND(I82*H82,2)</f>
        <v>0</v>
      </c>
      <c r="K82" s="208" t="s">
        <v>149</v>
      </c>
      <c r="L82" s="45"/>
      <c r="M82" s="213" t="s">
        <v>19</v>
      </c>
      <c r="N82" s="214" t="s">
        <v>43</v>
      </c>
      <c r="O82" s="85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7" t="s">
        <v>1112</v>
      </c>
      <c r="AT82" s="217" t="s">
        <v>145</v>
      </c>
      <c r="AU82" s="217" t="s">
        <v>80</v>
      </c>
      <c r="AY82" s="18" t="s">
        <v>143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8" t="s">
        <v>80</v>
      </c>
      <c r="BK82" s="218">
        <f>ROUND(I82*H82,2)</f>
        <v>0</v>
      </c>
      <c r="BL82" s="18" t="s">
        <v>1112</v>
      </c>
      <c r="BM82" s="217" t="s">
        <v>1113</v>
      </c>
    </row>
    <row r="83" s="2" customFormat="1">
      <c r="A83" s="39"/>
      <c r="B83" s="40"/>
      <c r="C83" s="41"/>
      <c r="D83" s="219" t="s">
        <v>152</v>
      </c>
      <c r="E83" s="41"/>
      <c r="F83" s="220" t="s">
        <v>1114</v>
      </c>
      <c r="G83" s="41"/>
      <c r="H83" s="41"/>
      <c r="I83" s="221"/>
      <c r="J83" s="41"/>
      <c r="K83" s="41"/>
      <c r="L83" s="45"/>
      <c r="M83" s="222"/>
      <c r="N83" s="223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152</v>
      </c>
      <c r="AU83" s="18" t="s">
        <v>80</v>
      </c>
    </row>
    <row r="84" s="2" customFormat="1" ht="16.5" customHeight="1">
      <c r="A84" s="39"/>
      <c r="B84" s="40"/>
      <c r="C84" s="206" t="s">
        <v>82</v>
      </c>
      <c r="D84" s="206" t="s">
        <v>145</v>
      </c>
      <c r="E84" s="207" t="s">
        <v>1115</v>
      </c>
      <c r="F84" s="208" t="s">
        <v>1116</v>
      </c>
      <c r="G84" s="209" t="s">
        <v>306</v>
      </c>
      <c r="H84" s="210">
        <v>1</v>
      </c>
      <c r="I84" s="211"/>
      <c r="J84" s="212">
        <f>ROUND(I84*H84,2)</f>
        <v>0</v>
      </c>
      <c r="K84" s="208" t="s">
        <v>19</v>
      </c>
      <c r="L84" s="45"/>
      <c r="M84" s="213" t="s">
        <v>19</v>
      </c>
      <c r="N84" s="214" t="s">
        <v>43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1112</v>
      </c>
      <c r="AT84" s="217" t="s">
        <v>145</v>
      </c>
      <c r="AU84" s="217" t="s">
        <v>80</v>
      </c>
      <c r="AY84" s="18" t="s">
        <v>143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8" t="s">
        <v>80</v>
      </c>
      <c r="BK84" s="218">
        <f>ROUND(I84*H84,2)</f>
        <v>0</v>
      </c>
      <c r="BL84" s="18" t="s">
        <v>1112</v>
      </c>
      <c r="BM84" s="217" t="s">
        <v>1117</v>
      </c>
    </row>
    <row r="85" s="2" customFormat="1" ht="16.5" customHeight="1">
      <c r="A85" s="39"/>
      <c r="B85" s="40"/>
      <c r="C85" s="206" t="s">
        <v>161</v>
      </c>
      <c r="D85" s="206" t="s">
        <v>145</v>
      </c>
      <c r="E85" s="207" t="s">
        <v>1118</v>
      </c>
      <c r="F85" s="208" t="s">
        <v>1119</v>
      </c>
      <c r="G85" s="209" t="s">
        <v>306</v>
      </c>
      <c r="H85" s="210">
        <v>1</v>
      </c>
      <c r="I85" s="211"/>
      <c r="J85" s="212">
        <f>ROUND(I85*H85,2)</f>
        <v>0</v>
      </c>
      <c r="K85" s="208" t="s">
        <v>149</v>
      </c>
      <c r="L85" s="45"/>
      <c r="M85" s="213" t="s">
        <v>19</v>
      </c>
      <c r="N85" s="214" t="s">
        <v>43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1112</v>
      </c>
      <c r="AT85" s="217" t="s">
        <v>145</v>
      </c>
      <c r="AU85" s="217" t="s">
        <v>80</v>
      </c>
      <c r="AY85" s="18" t="s">
        <v>143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8" t="s">
        <v>80</v>
      </c>
      <c r="BK85" s="218">
        <f>ROUND(I85*H85,2)</f>
        <v>0</v>
      </c>
      <c r="BL85" s="18" t="s">
        <v>1112</v>
      </c>
      <c r="BM85" s="217" t="s">
        <v>1120</v>
      </c>
    </row>
    <row r="86" s="2" customFormat="1">
      <c r="A86" s="39"/>
      <c r="B86" s="40"/>
      <c r="C86" s="41"/>
      <c r="D86" s="219" t="s">
        <v>152</v>
      </c>
      <c r="E86" s="41"/>
      <c r="F86" s="220" t="s">
        <v>1121</v>
      </c>
      <c r="G86" s="41"/>
      <c r="H86" s="41"/>
      <c r="I86" s="221"/>
      <c r="J86" s="41"/>
      <c r="K86" s="41"/>
      <c r="L86" s="45"/>
      <c r="M86" s="222"/>
      <c r="N86" s="223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152</v>
      </c>
      <c r="AU86" s="18" t="s">
        <v>80</v>
      </c>
    </row>
    <row r="87" s="2" customFormat="1" ht="16.5" customHeight="1">
      <c r="A87" s="39"/>
      <c r="B87" s="40"/>
      <c r="C87" s="206" t="s">
        <v>150</v>
      </c>
      <c r="D87" s="206" t="s">
        <v>145</v>
      </c>
      <c r="E87" s="207" t="s">
        <v>1122</v>
      </c>
      <c r="F87" s="208" t="s">
        <v>1123</v>
      </c>
      <c r="G87" s="209" t="s">
        <v>306</v>
      </c>
      <c r="H87" s="210">
        <v>1</v>
      </c>
      <c r="I87" s="211"/>
      <c r="J87" s="212">
        <f>ROUND(I87*H87,2)</f>
        <v>0</v>
      </c>
      <c r="K87" s="208" t="s">
        <v>149</v>
      </c>
      <c r="L87" s="45"/>
      <c r="M87" s="213" t="s">
        <v>19</v>
      </c>
      <c r="N87" s="214" t="s">
        <v>43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1112</v>
      </c>
      <c r="AT87" s="217" t="s">
        <v>145</v>
      </c>
      <c r="AU87" s="217" t="s">
        <v>80</v>
      </c>
      <c r="AY87" s="18" t="s">
        <v>143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80</v>
      </c>
      <c r="BK87" s="218">
        <f>ROUND(I87*H87,2)</f>
        <v>0</v>
      </c>
      <c r="BL87" s="18" t="s">
        <v>1112</v>
      </c>
      <c r="BM87" s="217" t="s">
        <v>1124</v>
      </c>
    </row>
    <row r="88" s="2" customFormat="1">
      <c r="A88" s="39"/>
      <c r="B88" s="40"/>
      <c r="C88" s="41"/>
      <c r="D88" s="219" t="s">
        <v>152</v>
      </c>
      <c r="E88" s="41"/>
      <c r="F88" s="220" t="s">
        <v>1125</v>
      </c>
      <c r="G88" s="41"/>
      <c r="H88" s="41"/>
      <c r="I88" s="221"/>
      <c r="J88" s="41"/>
      <c r="K88" s="41"/>
      <c r="L88" s="45"/>
      <c r="M88" s="222"/>
      <c r="N88" s="22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152</v>
      </c>
      <c r="AU88" s="18" t="s">
        <v>80</v>
      </c>
    </row>
    <row r="89" s="2" customFormat="1" ht="16.5" customHeight="1">
      <c r="A89" s="39"/>
      <c r="B89" s="40"/>
      <c r="C89" s="206" t="s">
        <v>172</v>
      </c>
      <c r="D89" s="206" t="s">
        <v>145</v>
      </c>
      <c r="E89" s="207" t="s">
        <v>1126</v>
      </c>
      <c r="F89" s="208" t="s">
        <v>1127</v>
      </c>
      <c r="G89" s="209" t="s">
        <v>306</v>
      </c>
      <c r="H89" s="210">
        <v>1</v>
      </c>
      <c r="I89" s="211"/>
      <c r="J89" s="212">
        <f>ROUND(I89*H89,2)</f>
        <v>0</v>
      </c>
      <c r="K89" s="208" t="s">
        <v>19</v>
      </c>
      <c r="L89" s="45"/>
      <c r="M89" s="213" t="s">
        <v>19</v>
      </c>
      <c r="N89" s="214" t="s">
        <v>43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1112</v>
      </c>
      <c r="AT89" s="217" t="s">
        <v>145</v>
      </c>
      <c r="AU89" s="217" t="s">
        <v>80</v>
      </c>
      <c r="AY89" s="18" t="s">
        <v>143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8" t="s">
        <v>80</v>
      </c>
      <c r="BK89" s="218">
        <f>ROUND(I89*H89,2)</f>
        <v>0</v>
      </c>
      <c r="BL89" s="18" t="s">
        <v>1112</v>
      </c>
      <c r="BM89" s="217" t="s">
        <v>1128</v>
      </c>
    </row>
    <row r="90" s="2" customFormat="1" ht="16.5" customHeight="1">
      <c r="A90" s="39"/>
      <c r="B90" s="40"/>
      <c r="C90" s="206" t="s">
        <v>178</v>
      </c>
      <c r="D90" s="206" t="s">
        <v>145</v>
      </c>
      <c r="E90" s="207" t="s">
        <v>1129</v>
      </c>
      <c r="F90" s="208" t="s">
        <v>1130</v>
      </c>
      <c r="G90" s="209" t="s">
        <v>306</v>
      </c>
      <c r="H90" s="210">
        <v>1</v>
      </c>
      <c r="I90" s="211"/>
      <c r="J90" s="212">
        <f>ROUND(I90*H90,2)</f>
        <v>0</v>
      </c>
      <c r="K90" s="208" t="s">
        <v>149</v>
      </c>
      <c r="L90" s="45"/>
      <c r="M90" s="213" t="s">
        <v>19</v>
      </c>
      <c r="N90" s="214" t="s">
        <v>43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1112</v>
      </c>
      <c r="AT90" s="217" t="s">
        <v>145</v>
      </c>
      <c r="AU90" s="217" t="s">
        <v>80</v>
      </c>
      <c r="AY90" s="18" t="s">
        <v>143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80</v>
      </c>
      <c r="BK90" s="218">
        <f>ROUND(I90*H90,2)</f>
        <v>0</v>
      </c>
      <c r="BL90" s="18" t="s">
        <v>1112</v>
      </c>
      <c r="BM90" s="217" t="s">
        <v>1131</v>
      </c>
    </row>
    <row r="91" s="2" customFormat="1">
      <c r="A91" s="39"/>
      <c r="B91" s="40"/>
      <c r="C91" s="41"/>
      <c r="D91" s="219" t="s">
        <v>152</v>
      </c>
      <c r="E91" s="41"/>
      <c r="F91" s="220" t="s">
        <v>1132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152</v>
      </c>
      <c r="AU91" s="18" t="s">
        <v>80</v>
      </c>
    </row>
    <row r="92" s="2" customFormat="1" ht="16.5" customHeight="1">
      <c r="A92" s="39"/>
      <c r="B92" s="40"/>
      <c r="C92" s="206" t="s">
        <v>187</v>
      </c>
      <c r="D92" s="206" t="s">
        <v>145</v>
      </c>
      <c r="E92" s="207" t="s">
        <v>1133</v>
      </c>
      <c r="F92" s="208" t="s">
        <v>1134</v>
      </c>
      <c r="G92" s="209" t="s">
        <v>306</v>
      </c>
      <c r="H92" s="210">
        <v>0</v>
      </c>
      <c r="I92" s="211"/>
      <c r="J92" s="212">
        <f>ROUND(I92*H92,2)</f>
        <v>0</v>
      </c>
      <c r="K92" s="208" t="s">
        <v>149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1112</v>
      </c>
      <c r="AT92" s="217" t="s">
        <v>145</v>
      </c>
      <c r="AU92" s="217" t="s">
        <v>80</v>
      </c>
      <c r="AY92" s="18" t="s">
        <v>143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80</v>
      </c>
      <c r="BK92" s="218">
        <f>ROUND(I92*H92,2)</f>
        <v>0</v>
      </c>
      <c r="BL92" s="18" t="s">
        <v>1112</v>
      </c>
      <c r="BM92" s="217" t="s">
        <v>1135</v>
      </c>
    </row>
    <row r="93" s="2" customFormat="1">
      <c r="A93" s="39"/>
      <c r="B93" s="40"/>
      <c r="C93" s="41"/>
      <c r="D93" s="219" t="s">
        <v>152</v>
      </c>
      <c r="E93" s="41"/>
      <c r="F93" s="220" t="s">
        <v>1136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80</v>
      </c>
    </row>
    <row r="94" s="2" customFormat="1" ht="16.5" customHeight="1">
      <c r="A94" s="39"/>
      <c r="B94" s="40"/>
      <c r="C94" s="206" t="s">
        <v>193</v>
      </c>
      <c r="D94" s="206" t="s">
        <v>145</v>
      </c>
      <c r="E94" s="207" t="s">
        <v>1137</v>
      </c>
      <c r="F94" s="208" t="s">
        <v>1138</v>
      </c>
      <c r="G94" s="209" t="s">
        <v>306</v>
      </c>
      <c r="H94" s="210">
        <v>1</v>
      </c>
      <c r="I94" s="211"/>
      <c r="J94" s="212">
        <f>ROUND(I94*H94,2)</f>
        <v>0</v>
      </c>
      <c r="K94" s="208" t="s">
        <v>149</v>
      </c>
      <c r="L94" s="45"/>
      <c r="M94" s="213" t="s">
        <v>19</v>
      </c>
      <c r="N94" s="214" t="s">
        <v>43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1112</v>
      </c>
      <c r="AT94" s="217" t="s">
        <v>145</v>
      </c>
      <c r="AU94" s="217" t="s">
        <v>80</v>
      </c>
      <c r="AY94" s="18" t="s">
        <v>143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80</v>
      </c>
      <c r="BK94" s="218">
        <f>ROUND(I94*H94,2)</f>
        <v>0</v>
      </c>
      <c r="BL94" s="18" t="s">
        <v>1112</v>
      </c>
      <c r="BM94" s="217" t="s">
        <v>1139</v>
      </c>
    </row>
    <row r="95" s="2" customFormat="1">
      <c r="A95" s="39"/>
      <c r="B95" s="40"/>
      <c r="C95" s="41"/>
      <c r="D95" s="219" t="s">
        <v>152</v>
      </c>
      <c r="E95" s="41"/>
      <c r="F95" s="220" t="s">
        <v>1140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152</v>
      </c>
      <c r="AU95" s="18" t="s">
        <v>80</v>
      </c>
    </row>
    <row r="96" s="2" customFormat="1" ht="16.5" customHeight="1">
      <c r="A96" s="39"/>
      <c r="B96" s="40"/>
      <c r="C96" s="206" t="s">
        <v>198</v>
      </c>
      <c r="D96" s="206" t="s">
        <v>145</v>
      </c>
      <c r="E96" s="207" t="s">
        <v>1141</v>
      </c>
      <c r="F96" s="208" t="s">
        <v>1142</v>
      </c>
      <c r="G96" s="209" t="s">
        <v>306</v>
      </c>
      <c r="H96" s="210">
        <v>1</v>
      </c>
      <c r="I96" s="211"/>
      <c r="J96" s="212">
        <f>ROUND(I96*H96,2)</f>
        <v>0</v>
      </c>
      <c r="K96" s="208" t="s">
        <v>19</v>
      </c>
      <c r="L96" s="45"/>
      <c r="M96" s="213" t="s">
        <v>19</v>
      </c>
      <c r="N96" s="214" t="s">
        <v>43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1112</v>
      </c>
      <c r="AT96" s="217" t="s">
        <v>145</v>
      </c>
      <c r="AU96" s="217" t="s">
        <v>80</v>
      </c>
      <c r="AY96" s="18" t="s">
        <v>143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80</v>
      </c>
      <c r="BK96" s="218">
        <f>ROUND(I96*H96,2)</f>
        <v>0</v>
      </c>
      <c r="BL96" s="18" t="s">
        <v>1112</v>
      </c>
      <c r="BM96" s="217" t="s">
        <v>1143</v>
      </c>
    </row>
    <row r="97" s="2" customFormat="1" ht="16.5" customHeight="1">
      <c r="A97" s="39"/>
      <c r="B97" s="40"/>
      <c r="C97" s="206" t="s">
        <v>204</v>
      </c>
      <c r="D97" s="206" t="s">
        <v>145</v>
      </c>
      <c r="E97" s="207" t="s">
        <v>1144</v>
      </c>
      <c r="F97" s="208" t="s">
        <v>1145</v>
      </c>
      <c r="G97" s="209" t="s">
        <v>306</v>
      </c>
      <c r="H97" s="210">
        <v>1</v>
      </c>
      <c r="I97" s="211"/>
      <c r="J97" s="212">
        <f>ROUND(I97*H97,2)</f>
        <v>0</v>
      </c>
      <c r="K97" s="208" t="s">
        <v>149</v>
      </c>
      <c r="L97" s="45"/>
      <c r="M97" s="213" t="s">
        <v>19</v>
      </c>
      <c r="N97" s="214" t="s">
        <v>43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1112</v>
      </c>
      <c r="AT97" s="217" t="s">
        <v>145</v>
      </c>
      <c r="AU97" s="217" t="s">
        <v>80</v>
      </c>
      <c r="AY97" s="18" t="s">
        <v>143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80</v>
      </c>
      <c r="BK97" s="218">
        <f>ROUND(I97*H97,2)</f>
        <v>0</v>
      </c>
      <c r="BL97" s="18" t="s">
        <v>1112</v>
      </c>
      <c r="BM97" s="217" t="s">
        <v>1146</v>
      </c>
    </row>
    <row r="98" s="2" customFormat="1">
      <c r="A98" s="39"/>
      <c r="B98" s="40"/>
      <c r="C98" s="41"/>
      <c r="D98" s="219" t="s">
        <v>152</v>
      </c>
      <c r="E98" s="41"/>
      <c r="F98" s="220" t="s">
        <v>1147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80</v>
      </c>
    </row>
    <row r="99" s="2" customFormat="1" ht="16.5" customHeight="1">
      <c r="A99" s="39"/>
      <c r="B99" s="40"/>
      <c r="C99" s="206" t="s">
        <v>209</v>
      </c>
      <c r="D99" s="206" t="s">
        <v>145</v>
      </c>
      <c r="E99" s="207" t="s">
        <v>1148</v>
      </c>
      <c r="F99" s="208" t="s">
        <v>1149</v>
      </c>
      <c r="G99" s="209" t="s">
        <v>306</v>
      </c>
      <c r="H99" s="210">
        <v>4</v>
      </c>
      <c r="I99" s="211"/>
      <c r="J99" s="212">
        <f>ROUND(I99*H99,2)</f>
        <v>0</v>
      </c>
      <c r="K99" s="208" t="s">
        <v>19</v>
      </c>
      <c r="L99" s="45"/>
      <c r="M99" s="282" t="s">
        <v>19</v>
      </c>
      <c r="N99" s="283" t="s">
        <v>43</v>
      </c>
      <c r="O99" s="280"/>
      <c r="P99" s="284">
        <f>O99*H99</f>
        <v>0</v>
      </c>
      <c r="Q99" s="284">
        <v>0</v>
      </c>
      <c r="R99" s="284">
        <f>Q99*H99</f>
        <v>0</v>
      </c>
      <c r="S99" s="284">
        <v>0</v>
      </c>
      <c r="T99" s="28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1112</v>
      </c>
      <c r="AT99" s="217" t="s">
        <v>145</v>
      </c>
      <c r="AU99" s="217" t="s">
        <v>80</v>
      </c>
      <c r="AY99" s="18" t="s">
        <v>143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8" t="s">
        <v>80</v>
      </c>
      <c r="BK99" s="218">
        <f>ROUND(I99*H99,2)</f>
        <v>0</v>
      </c>
      <c r="BL99" s="18" t="s">
        <v>1112</v>
      </c>
      <c r="BM99" s="217" t="s">
        <v>1150</v>
      </c>
    </row>
    <row r="100" s="2" customFormat="1" ht="6.96" customHeight="1">
      <c r="A100" s="39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45"/>
      <c r="M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</sheetData>
  <sheetProtection sheet="1" autoFilter="0" formatColumns="0" formatRows="0" objects="1" scenarios="1" spinCount="100000" saltValue="EiTmk8rVtPWu0sgdta0nBCc1kgOR2znDvWHwr7k1/YUnhwqeamcQAqbSeb9BxeXKu8/qrg+xtTM8izZ8S2ci5Q==" hashValue="Jy8RpDXMVSgVyVOk0xzfQ0MJS3EvDkWl8EB/XGWB5CrV8B27qE6E0OYxeeG8ebrO5q3ASq6QJwKGiYdQoNZYsg==" algorithmName="SHA-512" password="CA2F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4_02/011114000"/>
    <hyperlink ref="F86" r:id="rId2" display="https://podminky.urs.cz/item/CS_URS_2024_02/012203000"/>
    <hyperlink ref="F88" r:id="rId3" display="https://podminky.urs.cz/item/CS_URS_2024_02/013254000"/>
    <hyperlink ref="F91" r:id="rId4" display="https://podminky.urs.cz/item/CS_URS_2024_02/030001000"/>
    <hyperlink ref="F93" r:id="rId5" display="https://podminky.urs.cz/item/CS_URS_2024_02/031303000"/>
    <hyperlink ref="F95" r:id="rId6" display="https://podminky.urs.cz/item/CS_URS_2024_02/045002000"/>
    <hyperlink ref="F98" r:id="rId7" display="https://podminky.urs.cz/item/CS_URS_2024_02/072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2" t="s">
        <v>1151</v>
      </c>
      <c r="H4" s="21"/>
    </row>
    <row r="5" s="1" customFormat="1" ht="12" customHeight="1">
      <c r="B5" s="21"/>
      <c r="C5" s="286" t="s">
        <v>13</v>
      </c>
      <c r="D5" s="142" t="s">
        <v>14</v>
      </c>
      <c r="E5" s="1"/>
      <c r="F5" s="1"/>
      <c r="H5" s="21"/>
    </row>
    <row r="6" s="1" customFormat="1" ht="36.96" customHeight="1">
      <c r="B6" s="21"/>
      <c r="C6" s="287" t="s">
        <v>16</v>
      </c>
      <c r="D6" s="288" t="s">
        <v>17</v>
      </c>
      <c r="E6" s="1"/>
      <c r="F6" s="1"/>
      <c r="H6" s="21"/>
    </row>
    <row r="7" s="1" customFormat="1" ht="16.5" customHeight="1">
      <c r="B7" s="21"/>
      <c r="C7" s="134" t="s">
        <v>23</v>
      </c>
      <c r="D7" s="139" t="str">
        <f>'Rekapitulace stavby'!AN8</f>
        <v>16. 9. 2024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9"/>
      <c r="B9" s="289"/>
      <c r="C9" s="290" t="s">
        <v>53</v>
      </c>
      <c r="D9" s="291" t="s">
        <v>54</v>
      </c>
      <c r="E9" s="291" t="s">
        <v>130</v>
      </c>
      <c r="F9" s="292" t="s">
        <v>1152</v>
      </c>
      <c r="G9" s="179"/>
      <c r="H9" s="289"/>
    </row>
    <row r="10" s="2" customFormat="1" ht="26.4" customHeight="1">
      <c r="A10" s="39"/>
      <c r="B10" s="45"/>
      <c r="C10" s="293" t="s">
        <v>77</v>
      </c>
      <c r="D10" s="293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94" t="s">
        <v>106</v>
      </c>
      <c r="D11" s="295" t="s">
        <v>107</v>
      </c>
      <c r="E11" s="296" t="s">
        <v>97</v>
      </c>
      <c r="F11" s="297">
        <v>0.17999999999999999</v>
      </c>
      <c r="G11" s="39"/>
      <c r="H11" s="45"/>
    </row>
    <row r="12" s="2" customFormat="1" ht="16.8" customHeight="1">
      <c r="A12" s="39"/>
      <c r="B12" s="45"/>
      <c r="C12" s="298" t="s">
        <v>19</v>
      </c>
      <c r="D12" s="298" t="s">
        <v>247</v>
      </c>
      <c r="E12" s="18" t="s">
        <v>19</v>
      </c>
      <c r="F12" s="299">
        <v>0.17999999999999999</v>
      </c>
      <c r="G12" s="39"/>
      <c r="H12" s="45"/>
    </row>
    <row r="13" s="2" customFormat="1" ht="16.8" customHeight="1">
      <c r="A13" s="39"/>
      <c r="B13" s="45"/>
      <c r="C13" s="298" t="s">
        <v>106</v>
      </c>
      <c r="D13" s="298" t="s">
        <v>186</v>
      </c>
      <c r="E13" s="18" t="s">
        <v>19</v>
      </c>
      <c r="F13" s="299">
        <v>0.17999999999999999</v>
      </c>
      <c r="G13" s="39"/>
      <c r="H13" s="45"/>
    </row>
    <row r="14" s="2" customFormat="1" ht="16.8" customHeight="1">
      <c r="A14" s="39"/>
      <c r="B14" s="45"/>
      <c r="C14" s="300" t="s">
        <v>1153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298" t="s">
        <v>243</v>
      </c>
      <c r="D15" s="298" t="s">
        <v>1154</v>
      </c>
      <c r="E15" s="18" t="s">
        <v>97</v>
      </c>
      <c r="F15" s="299">
        <v>0.17999999999999999</v>
      </c>
      <c r="G15" s="39"/>
      <c r="H15" s="45"/>
    </row>
    <row r="16" s="2" customFormat="1" ht="16.8" customHeight="1">
      <c r="A16" s="39"/>
      <c r="B16" s="45"/>
      <c r="C16" s="298" t="s">
        <v>223</v>
      </c>
      <c r="D16" s="298" t="s">
        <v>1155</v>
      </c>
      <c r="E16" s="18" t="s">
        <v>97</v>
      </c>
      <c r="F16" s="299">
        <v>1.5660000000000001</v>
      </c>
      <c r="G16" s="39"/>
      <c r="H16" s="45"/>
    </row>
    <row r="17" s="2" customFormat="1" ht="16.8" customHeight="1">
      <c r="A17" s="39"/>
      <c r="B17" s="45"/>
      <c r="C17" s="294" t="s">
        <v>109</v>
      </c>
      <c r="D17" s="295" t="s">
        <v>110</v>
      </c>
      <c r="E17" s="296" t="s">
        <v>95</v>
      </c>
      <c r="F17" s="297">
        <v>2</v>
      </c>
      <c r="G17" s="39"/>
      <c r="H17" s="45"/>
    </row>
    <row r="18" s="2" customFormat="1" ht="16.8" customHeight="1">
      <c r="A18" s="39"/>
      <c r="B18" s="45"/>
      <c r="C18" s="298" t="s">
        <v>19</v>
      </c>
      <c r="D18" s="298" t="s">
        <v>297</v>
      </c>
      <c r="E18" s="18" t="s">
        <v>19</v>
      </c>
      <c r="F18" s="299">
        <v>2</v>
      </c>
      <c r="G18" s="39"/>
      <c r="H18" s="45"/>
    </row>
    <row r="19" s="2" customFormat="1" ht="16.8" customHeight="1">
      <c r="A19" s="39"/>
      <c r="B19" s="45"/>
      <c r="C19" s="298" t="s">
        <v>109</v>
      </c>
      <c r="D19" s="298" t="s">
        <v>186</v>
      </c>
      <c r="E19" s="18" t="s">
        <v>19</v>
      </c>
      <c r="F19" s="299">
        <v>2</v>
      </c>
      <c r="G19" s="39"/>
      <c r="H19" s="45"/>
    </row>
    <row r="20" s="2" customFormat="1" ht="16.8" customHeight="1">
      <c r="A20" s="39"/>
      <c r="B20" s="45"/>
      <c r="C20" s="300" t="s">
        <v>1153</v>
      </c>
      <c r="D20" s="39"/>
      <c r="E20" s="39"/>
      <c r="F20" s="39"/>
      <c r="G20" s="39"/>
      <c r="H20" s="45"/>
    </row>
    <row r="21" s="2" customFormat="1" ht="16.8" customHeight="1">
      <c r="A21" s="39"/>
      <c r="B21" s="45"/>
      <c r="C21" s="298" t="s">
        <v>293</v>
      </c>
      <c r="D21" s="298" t="s">
        <v>1156</v>
      </c>
      <c r="E21" s="18" t="s">
        <v>95</v>
      </c>
      <c r="F21" s="299">
        <v>2</v>
      </c>
      <c r="G21" s="39"/>
      <c r="H21" s="45"/>
    </row>
    <row r="22" s="2" customFormat="1" ht="16.8" customHeight="1">
      <c r="A22" s="39"/>
      <c r="B22" s="45"/>
      <c r="C22" s="298" t="s">
        <v>179</v>
      </c>
      <c r="D22" s="298" t="s">
        <v>1157</v>
      </c>
      <c r="E22" s="18" t="s">
        <v>97</v>
      </c>
      <c r="F22" s="299">
        <v>0.504</v>
      </c>
      <c r="G22" s="39"/>
      <c r="H22" s="45"/>
    </row>
    <row r="23" s="2" customFormat="1" ht="16.8" customHeight="1">
      <c r="A23" s="39"/>
      <c r="B23" s="45"/>
      <c r="C23" s="298" t="s">
        <v>199</v>
      </c>
      <c r="D23" s="298" t="s">
        <v>1158</v>
      </c>
      <c r="E23" s="18" t="s">
        <v>148</v>
      </c>
      <c r="F23" s="299">
        <v>6.7999999999999998</v>
      </c>
      <c r="G23" s="39"/>
      <c r="H23" s="45"/>
    </row>
    <row r="24" s="2" customFormat="1" ht="16.8" customHeight="1">
      <c r="A24" s="39"/>
      <c r="B24" s="45"/>
      <c r="C24" s="298" t="s">
        <v>230</v>
      </c>
      <c r="D24" s="298" t="s">
        <v>1159</v>
      </c>
      <c r="E24" s="18" t="s">
        <v>97</v>
      </c>
      <c r="F24" s="299">
        <v>0.71999999999999997</v>
      </c>
      <c r="G24" s="39"/>
      <c r="H24" s="45"/>
    </row>
    <row r="25" s="2" customFormat="1" ht="16.8" customHeight="1">
      <c r="A25" s="39"/>
      <c r="B25" s="45"/>
      <c r="C25" s="298" t="s">
        <v>243</v>
      </c>
      <c r="D25" s="298" t="s">
        <v>1154</v>
      </c>
      <c r="E25" s="18" t="s">
        <v>97</v>
      </c>
      <c r="F25" s="299">
        <v>0.17999999999999999</v>
      </c>
      <c r="G25" s="39"/>
      <c r="H25" s="45"/>
    </row>
    <row r="26" s="2" customFormat="1" ht="16.8" customHeight="1">
      <c r="A26" s="39"/>
      <c r="B26" s="45"/>
      <c r="C26" s="298" t="s">
        <v>368</v>
      </c>
      <c r="D26" s="298" t="s">
        <v>1160</v>
      </c>
      <c r="E26" s="18" t="s">
        <v>95</v>
      </c>
      <c r="F26" s="299">
        <v>2</v>
      </c>
      <c r="G26" s="39"/>
      <c r="H26" s="45"/>
    </row>
    <row r="27" s="2" customFormat="1" ht="16.8" customHeight="1">
      <c r="A27" s="39"/>
      <c r="B27" s="45"/>
      <c r="C27" s="298" t="s">
        <v>373</v>
      </c>
      <c r="D27" s="298" t="s">
        <v>374</v>
      </c>
      <c r="E27" s="18" t="s">
        <v>95</v>
      </c>
      <c r="F27" s="299">
        <v>2</v>
      </c>
      <c r="G27" s="39"/>
      <c r="H27" s="45"/>
    </row>
    <row r="28" s="2" customFormat="1" ht="16.8" customHeight="1">
      <c r="A28" s="39"/>
      <c r="B28" s="45"/>
      <c r="C28" s="294" t="s">
        <v>93</v>
      </c>
      <c r="D28" s="295" t="s">
        <v>94</v>
      </c>
      <c r="E28" s="296" t="s">
        <v>95</v>
      </c>
      <c r="F28" s="297">
        <v>2</v>
      </c>
      <c r="G28" s="39"/>
      <c r="H28" s="45"/>
    </row>
    <row r="29" s="2" customFormat="1" ht="16.8" customHeight="1">
      <c r="A29" s="39"/>
      <c r="B29" s="45"/>
      <c r="C29" s="298" t="s">
        <v>19</v>
      </c>
      <c r="D29" s="298" t="s">
        <v>443</v>
      </c>
      <c r="E29" s="18" t="s">
        <v>19</v>
      </c>
      <c r="F29" s="299">
        <v>0</v>
      </c>
      <c r="G29" s="39"/>
      <c r="H29" s="45"/>
    </row>
    <row r="30" s="2" customFormat="1" ht="16.8" customHeight="1">
      <c r="A30" s="39"/>
      <c r="B30" s="45"/>
      <c r="C30" s="298" t="s">
        <v>19</v>
      </c>
      <c r="D30" s="298" t="s">
        <v>444</v>
      </c>
      <c r="E30" s="18" t="s">
        <v>19</v>
      </c>
      <c r="F30" s="299">
        <v>2</v>
      </c>
      <c r="G30" s="39"/>
      <c r="H30" s="45"/>
    </row>
    <row r="31" s="2" customFormat="1" ht="16.8" customHeight="1">
      <c r="A31" s="39"/>
      <c r="B31" s="45"/>
      <c r="C31" s="298" t="s">
        <v>93</v>
      </c>
      <c r="D31" s="298" t="s">
        <v>445</v>
      </c>
      <c r="E31" s="18" t="s">
        <v>19</v>
      </c>
      <c r="F31" s="299">
        <v>2</v>
      </c>
      <c r="G31" s="39"/>
      <c r="H31" s="45"/>
    </row>
    <row r="32" s="2" customFormat="1" ht="16.8" customHeight="1">
      <c r="A32" s="39"/>
      <c r="B32" s="45"/>
      <c r="C32" s="300" t="s">
        <v>1153</v>
      </c>
      <c r="D32" s="39"/>
      <c r="E32" s="39"/>
      <c r="F32" s="39"/>
      <c r="G32" s="39"/>
      <c r="H32" s="45"/>
    </row>
    <row r="33" s="2" customFormat="1" ht="16.8" customHeight="1">
      <c r="A33" s="39"/>
      <c r="B33" s="45"/>
      <c r="C33" s="298" t="s">
        <v>439</v>
      </c>
      <c r="D33" s="298" t="s">
        <v>1161</v>
      </c>
      <c r="E33" s="18" t="s">
        <v>95</v>
      </c>
      <c r="F33" s="299">
        <v>4</v>
      </c>
      <c r="G33" s="39"/>
      <c r="H33" s="45"/>
    </row>
    <row r="34" s="2" customFormat="1" ht="16.8" customHeight="1">
      <c r="A34" s="39"/>
      <c r="B34" s="45"/>
      <c r="C34" s="298" t="s">
        <v>146</v>
      </c>
      <c r="D34" s="298" t="s">
        <v>1162</v>
      </c>
      <c r="E34" s="18" t="s">
        <v>148</v>
      </c>
      <c r="F34" s="299">
        <v>1.8</v>
      </c>
      <c r="G34" s="39"/>
      <c r="H34" s="45"/>
    </row>
    <row r="35" s="2" customFormat="1" ht="16.8" customHeight="1">
      <c r="A35" s="39"/>
      <c r="B35" s="45"/>
      <c r="C35" s="298" t="s">
        <v>156</v>
      </c>
      <c r="D35" s="298" t="s">
        <v>1163</v>
      </c>
      <c r="E35" s="18" t="s">
        <v>148</v>
      </c>
      <c r="F35" s="299">
        <v>2.7999999999999998</v>
      </c>
      <c r="G35" s="39"/>
      <c r="H35" s="45"/>
    </row>
    <row r="36" s="2" customFormat="1" ht="16.8" customHeight="1">
      <c r="A36" s="39"/>
      <c r="B36" s="45"/>
      <c r="C36" s="298" t="s">
        <v>179</v>
      </c>
      <c r="D36" s="298" t="s">
        <v>1157</v>
      </c>
      <c r="E36" s="18" t="s">
        <v>97</v>
      </c>
      <c r="F36" s="299">
        <v>0.504</v>
      </c>
      <c r="G36" s="39"/>
      <c r="H36" s="45"/>
    </row>
    <row r="37" s="2" customFormat="1" ht="16.8" customHeight="1">
      <c r="A37" s="39"/>
      <c r="B37" s="45"/>
      <c r="C37" s="298" t="s">
        <v>267</v>
      </c>
      <c r="D37" s="298" t="s">
        <v>1164</v>
      </c>
      <c r="E37" s="18" t="s">
        <v>148</v>
      </c>
      <c r="F37" s="299">
        <v>1.8</v>
      </c>
      <c r="G37" s="39"/>
      <c r="H37" s="45"/>
    </row>
    <row r="38" s="2" customFormat="1" ht="16.8" customHeight="1">
      <c r="A38" s="39"/>
      <c r="B38" s="45"/>
      <c r="C38" s="298" t="s">
        <v>271</v>
      </c>
      <c r="D38" s="298" t="s">
        <v>1165</v>
      </c>
      <c r="E38" s="18" t="s">
        <v>148</v>
      </c>
      <c r="F38" s="299">
        <v>2.7999999999999998</v>
      </c>
      <c r="G38" s="39"/>
      <c r="H38" s="45"/>
    </row>
    <row r="39" s="2" customFormat="1" ht="16.8" customHeight="1">
      <c r="A39" s="39"/>
      <c r="B39" s="45"/>
      <c r="C39" s="298" t="s">
        <v>277</v>
      </c>
      <c r="D39" s="298" t="s">
        <v>1166</v>
      </c>
      <c r="E39" s="18" t="s">
        <v>148</v>
      </c>
      <c r="F39" s="299">
        <v>2.7999999999999998</v>
      </c>
      <c r="G39" s="39"/>
      <c r="H39" s="45"/>
    </row>
    <row r="40" s="2" customFormat="1" ht="16.8" customHeight="1">
      <c r="A40" s="39"/>
      <c r="B40" s="45"/>
      <c r="C40" s="298" t="s">
        <v>282</v>
      </c>
      <c r="D40" s="298" t="s">
        <v>1167</v>
      </c>
      <c r="E40" s="18" t="s">
        <v>148</v>
      </c>
      <c r="F40" s="299">
        <v>2.7999999999999998</v>
      </c>
      <c r="G40" s="39"/>
      <c r="H40" s="45"/>
    </row>
    <row r="41" s="2" customFormat="1" ht="16.8" customHeight="1">
      <c r="A41" s="39"/>
      <c r="B41" s="45"/>
      <c r="C41" s="298" t="s">
        <v>287</v>
      </c>
      <c r="D41" s="298" t="s">
        <v>1168</v>
      </c>
      <c r="E41" s="18" t="s">
        <v>148</v>
      </c>
      <c r="F41" s="299">
        <v>2.7999999999999998</v>
      </c>
      <c r="G41" s="39"/>
      <c r="H41" s="45"/>
    </row>
    <row r="42" s="2" customFormat="1" ht="16.8" customHeight="1">
      <c r="A42" s="39"/>
      <c r="B42" s="45"/>
      <c r="C42" s="298" t="s">
        <v>433</v>
      </c>
      <c r="D42" s="298" t="s">
        <v>1169</v>
      </c>
      <c r="E42" s="18" t="s">
        <v>95</v>
      </c>
      <c r="F42" s="299">
        <v>4</v>
      </c>
      <c r="G42" s="39"/>
      <c r="H42" s="45"/>
    </row>
    <row r="43" s="2" customFormat="1" ht="16.8" customHeight="1">
      <c r="A43" s="39"/>
      <c r="B43" s="45"/>
      <c r="C43" s="294" t="s">
        <v>103</v>
      </c>
      <c r="D43" s="295" t="s">
        <v>104</v>
      </c>
      <c r="E43" s="296" t="s">
        <v>97</v>
      </c>
      <c r="F43" s="297">
        <v>0.71999999999999997</v>
      </c>
      <c r="G43" s="39"/>
      <c r="H43" s="45"/>
    </row>
    <row r="44" s="2" customFormat="1" ht="16.8" customHeight="1">
      <c r="A44" s="39"/>
      <c r="B44" s="45"/>
      <c r="C44" s="298" t="s">
        <v>19</v>
      </c>
      <c r="D44" s="298" t="s">
        <v>234</v>
      </c>
      <c r="E44" s="18" t="s">
        <v>19</v>
      </c>
      <c r="F44" s="299">
        <v>0.71999999999999997</v>
      </c>
      <c r="G44" s="39"/>
      <c r="H44" s="45"/>
    </row>
    <row r="45" s="2" customFormat="1" ht="16.8" customHeight="1">
      <c r="A45" s="39"/>
      <c r="B45" s="45"/>
      <c r="C45" s="298" t="s">
        <v>103</v>
      </c>
      <c r="D45" s="298" t="s">
        <v>186</v>
      </c>
      <c r="E45" s="18" t="s">
        <v>19</v>
      </c>
      <c r="F45" s="299">
        <v>0.71999999999999997</v>
      </c>
      <c r="G45" s="39"/>
      <c r="H45" s="45"/>
    </row>
    <row r="46" s="2" customFormat="1" ht="16.8" customHeight="1">
      <c r="A46" s="39"/>
      <c r="B46" s="45"/>
      <c r="C46" s="300" t="s">
        <v>1153</v>
      </c>
      <c r="D46" s="39"/>
      <c r="E46" s="39"/>
      <c r="F46" s="39"/>
      <c r="G46" s="39"/>
      <c r="H46" s="45"/>
    </row>
    <row r="47" s="2" customFormat="1" ht="16.8" customHeight="1">
      <c r="A47" s="39"/>
      <c r="B47" s="45"/>
      <c r="C47" s="298" t="s">
        <v>230</v>
      </c>
      <c r="D47" s="298" t="s">
        <v>1159</v>
      </c>
      <c r="E47" s="18" t="s">
        <v>97</v>
      </c>
      <c r="F47" s="299">
        <v>0.71999999999999997</v>
      </c>
      <c r="G47" s="39"/>
      <c r="H47" s="45"/>
    </row>
    <row r="48" s="2" customFormat="1" ht="16.8" customHeight="1">
      <c r="A48" s="39"/>
      <c r="B48" s="45"/>
      <c r="C48" s="298" t="s">
        <v>223</v>
      </c>
      <c r="D48" s="298" t="s">
        <v>1155</v>
      </c>
      <c r="E48" s="18" t="s">
        <v>97</v>
      </c>
      <c r="F48" s="299">
        <v>1.5660000000000001</v>
      </c>
      <c r="G48" s="39"/>
      <c r="H48" s="45"/>
    </row>
    <row r="49" s="2" customFormat="1" ht="16.8" customHeight="1">
      <c r="A49" s="39"/>
      <c r="B49" s="45"/>
      <c r="C49" s="294" t="s">
        <v>112</v>
      </c>
      <c r="D49" s="295" t="s">
        <v>113</v>
      </c>
      <c r="E49" s="296" t="s">
        <v>97</v>
      </c>
      <c r="F49" s="297">
        <v>0.053999999999999999</v>
      </c>
      <c r="G49" s="39"/>
      <c r="H49" s="45"/>
    </row>
    <row r="50" s="2" customFormat="1" ht="16.8" customHeight="1">
      <c r="A50" s="39"/>
      <c r="B50" s="45"/>
      <c r="C50" s="298" t="s">
        <v>19</v>
      </c>
      <c r="D50" s="298" t="s">
        <v>253</v>
      </c>
      <c r="E50" s="18" t="s">
        <v>19</v>
      </c>
      <c r="F50" s="299">
        <v>0.053999999999999999</v>
      </c>
      <c r="G50" s="39"/>
      <c r="H50" s="45"/>
    </row>
    <row r="51" s="2" customFormat="1" ht="16.8" customHeight="1">
      <c r="A51" s="39"/>
      <c r="B51" s="45"/>
      <c r="C51" s="298" t="s">
        <v>112</v>
      </c>
      <c r="D51" s="298" t="s">
        <v>186</v>
      </c>
      <c r="E51" s="18" t="s">
        <v>19</v>
      </c>
      <c r="F51" s="299">
        <v>0.053999999999999999</v>
      </c>
      <c r="G51" s="39"/>
      <c r="H51" s="45"/>
    </row>
    <row r="52" s="2" customFormat="1" ht="16.8" customHeight="1">
      <c r="A52" s="39"/>
      <c r="B52" s="45"/>
      <c r="C52" s="300" t="s">
        <v>1153</v>
      </c>
      <c r="D52" s="39"/>
      <c r="E52" s="39"/>
      <c r="F52" s="39"/>
      <c r="G52" s="39"/>
      <c r="H52" s="45"/>
    </row>
    <row r="53" s="2" customFormat="1" ht="16.8" customHeight="1">
      <c r="A53" s="39"/>
      <c r="B53" s="45"/>
      <c r="C53" s="298" t="s">
        <v>249</v>
      </c>
      <c r="D53" s="298" t="s">
        <v>1170</v>
      </c>
      <c r="E53" s="18" t="s">
        <v>97</v>
      </c>
      <c r="F53" s="299">
        <v>0.053999999999999999</v>
      </c>
      <c r="G53" s="39"/>
      <c r="H53" s="45"/>
    </row>
    <row r="54" s="2" customFormat="1" ht="16.8" customHeight="1">
      <c r="A54" s="39"/>
      <c r="B54" s="45"/>
      <c r="C54" s="298" t="s">
        <v>223</v>
      </c>
      <c r="D54" s="298" t="s">
        <v>1155</v>
      </c>
      <c r="E54" s="18" t="s">
        <v>97</v>
      </c>
      <c r="F54" s="299">
        <v>1.5660000000000001</v>
      </c>
      <c r="G54" s="39"/>
      <c r="H54" s="45"/>
    </row>
    <row r="55" s="2" customFormat="1" ht="16.8" customHeight="1">
      <c r="A55" s="39"/>
      <c r="B55" s="45"/>
      <c r="C55" s="294" t="s">
        <v>49</v>
      </c>
      <c r="D55" s="295" t="s">
        <v>96</v>
      </c>
      <c r="E55" s="296" t="s">
        <v>97</v>
      </c>
      <c r="F55" s="297">
        <v>2.52</v>
      </c>
      <c r="G55" s="39"/>
      <c r="H55" s="45"/>
    </row>
    <row r="56" s="2" customFormat="1" ht="16.8" customHeight="1">
      <c r="A56" s="39"/>
      <c r="B56" s="45"/>
      <c r="C56" s="298" t="s">
        <v>19</v>
      </c>
      <c r="D56" s="298" t="s">
        <v>183</v>
      </c>
      <c r="E56" s="18" t="s">
        <v>19</v>
      </c>
      <c r="F56" s="299">
        <v>3.0600000000000001</v>
      </c>
      <c r="G56" s="39"/>
      <c r="H56" s="45"/>
    </row>
    <row r="57" s="2" customFormat="1" ht="16.8" customHeight="1">
      <c r="A57" s="39"/>
      <c r="B57" s="45"/>
      <c r="C57" s="298" t="s">
        <v>19</v>
      </c>
      <c r="D57" s="298" t="s">
        <v>184</v>
      </c>
      <c r="E57" s="18" t="s">
        <v>19</v>
      </c>
      <c r="F57" s="299">
        <v>0</v>
      </c>
      <c r="G57" s="39"/>
      <c r="H57" s="45"/>
    </row>
    <row r="58" s="2" customFormat="1" ht="16.8" customHeight="1">
      <c r="A58" s="39"/>
      <c r="B58" s="45"/>
      <c r="C58" s="298" t="s">
        <v>19</v>
      </c>
      <c r="D58" s="298" t="s">
        <v>185</v>
      </c>
      <c r="E58" s="18" t="s">
        <v>19</v>
      </c>
      <c r="F58" s="299">
        <v>-0.54000000000000004</v>
      </c>
      <c r="G58" s="39"/>
      <c r="H58" s="45"/>
    </row>
    <row r="59" s="2" customFormat="1" ht="16.8" customHeight="1">
      <c r="A59" s="39"/>
      <c r="B59" s="45"/>
      <c r="C59" s="298" t="s">
        <v>49</v>
      </c>
      <c r="D59" s="298" t="s">
        <v>186</v>
      </c>
      <c r="E59" s="18" t="s">
        <v>19</v>
      </c>
      <c r="F59" s="299">
        <v>2.52</v>
      </c>
      <c r="G59" s="39"/>
      <c r="H59" s="45"/>
    </row>
    <row r="60" s="2" customFormat="1" ht="16.8" customHeight="1">
      <c r="A60" s="39"/>
      <c r="B60" s="45"/>
      <c r="C60" s="300" t="s">
        <v>1153</v>
      </c>
      <c r="D60" s="39"/>
      <c r="E60" s="39"/>
      <c r="F60" s="39"/>
      <c r="G60" s="39"/>
      <c r="H60" s="45"/>
    </row>
    <row r="61" s="2" customFormat="1" ht="16.8" customHeight="1">
      <c r="A61" s="39"/>
      <c r="B61" s="45"/>
      <c r="C61" s="298" t="s">
        <v>179</v>
      </c>
      <c r="D61" s="298" t="s">
        <v>1157</v>
      </c>
      <c r="E61" s="18" t="s">
        <v>97</v>
      </c>
      <c r="F61" s="299">
        <v>0.504</v>
      </c>
      <c r="G61" s="39"/>
      <c r="H61" s="45"/>
    </row>
    <row r="62" s="2" customFormat="1" ht="16.8" customHeight="1">
      <c r="A62" s="39"/>
      <c r="B62" s="45"/>
      <c r="C62" s="298" t="s">
        <v>173</v>
      </c>
      <c r="D62" s="298" t="s">
        <v>1171</v>
      </c>
      <c r="E62" s="18" t="s">
        <v>97</v>
      </c>
      <c r="F62" s="299">
        <v>0.504</v>
      </c>
      <c r="G62" s="39"/>
      <c r="H62" s="45"/>
    </row>
    <row r="63" s="2" customFormat="1" ht="16.8" customHeight="1">
      <c r="A63" s="39"/>
      <c r="B63" s="45"/>
      <c r="C63" s="298" t="s">
        <v>188</v>
      </c>
      <c r="D63" s="298" t="s">
        <v>1172</v>
      </c>
      <c r="E63" s="18" t="s">
        <v>97</v>
      </c>
      <c r="F63" s="299">
        <v>1.008</v>
      </c>
      <c r="G63" s="39"/>
      <c r="H63" s="45"/>
    </row>
    <row r="64" s="2" customFormat="1" ht="16.8" customHeight="1">
      <c r="A64" s="39"/>
      <c r="B64" s="45"/>
      <c r="C64" s="298" t="s">
        <v>194</v>
      </c>
      <c r="D64" s="298" t="s">
        <v>1173</v>
      </c>
      <c r="E64" s="18" t="s">
        <v>97</v>
      </c>
      <c r="F64" s="299">
        <v>0.504</v>
      </c>
      <c r="G64" s="39"/>
      <c r="H64" s="45"/>
    </row>
    <row r="65" s="2" customFormat="1" ht="16.8" customHeight="1">
      <c r="A65" s="39"/>
      <c r="B65" s="45"/>
      <c r="C65" s="298" t="s">
        <v>210</v>
      </c>
      <c r="D65" s="298" t="s">
        <v>1174</v>
      </c>
      <c r="E65" s="18" t="s">
        <v>97</v>
      </c>
      <c r="F65" s="299">
        <v>0.95399999999999996</v>
      </c>
      <c r="G65" s="39"/>
      <c r="H65" s="45"/>
    </row>
    <row r="66" s="2" customFormat="1" ht="16.8" customHeight="1">
      <c r="A66" s="39"/>
      <c r="B66" s="45"/>
      <c r="C66" s="298" t="s">
        <v>215</v>
      </c>
      <c r="D66" s="298" t="s">
        <v>1175</v>
      </c>
      <c r="E66" s="18" t="s">
        <v>217</v>
      </c>
      <c r="F66" s="299">
        <v>1.8129999999999999</v>
      </c>
      <c r="G66" s="39"/>
      <c r="H66" s="45"/>
    </row>
    <row r="67" s="2" customFormat="1" ht="16.8" customHeight="1">
      <c r="A67" s="39"/>
      <c r="B67" s="45"/>
      <c r="C67" s="298" t="s">
        <v>223</v>
      </c>
      <c r="D67" s="298" t="s">
        <v>1155</v>
      </c>
      <c r="E67" s="18" t="s">
        <v>97</v>
      </c>
      <c r="F67" s="299">
        <v>1.5660000000000001</v>
      </c>
      <c r="G67" s="39"/>
      <c r="H67" s="45"/>
    </row>
    <row r="68" s="2" customFormat="1" ht="16.8" customHeight="1">
      <c r="A68" s="39"/>
      <c r="B68" s="45"/>
      <c r="C68" s="294" t="s">
        <v>100</v>
      </c>
      <c r="D68" s="295" t="s">
        <v>101</v>
      </c>
      <c r="E68" s="296" t="s">
        <v>97</v>
      </c>
      <c r="F68" s="297">
        <v>1.5660000000000001</v>
      </c>
      <c r="G68" s="39"/>
      <c r="H68" s="45"/>
    </row>
    <row r="69" s="2" customFormat="1" ht="16.8" customHeight="1">
      <c r="A69" s="39"/>
      <c r="B69" s="45"/>
      <c r="C69" s="298" t="s">
        <v>19</v>
      </c>
      <c r="D69" s="298" t="s">
        <v>227</v>
      </c>
      <c r="E69" s="18" t="s">
        <v>19</v>
      </c>
      <c r="F69" s="299">
        <v>2.52</v>
      </c>
      <c r="G69" s="39"/>
      <c r="H69" s="45"/>
    </row>
    <row r="70" s="2" customFormat="1" ht="16.8" customHeight="1">
      <c r="A70" s="39"/>
      <c r="B70" s="45"/>
      <c r="C70" s="298" t="s">
        <v>19</v>
      </c>
      <c r="D70" s="298" t="s">
        <v>228</v>
      </c>
      <c r="E70" s="18" t="s">
        <v>19</v>
      </c>
      <c r="F70" s="299">
        <v>-0.95399999999999996</v>
      </c>
      <c r="G70" s="39"/>
      <c r="H70" s="45"/>
    </row>
    <row r="71" s="2" customFormat="1" ht="16.8" customHeight="1">
      <c r="A71" s="39"/>
      <c r="B71" s="45"/>
      <c r="C71" s="298" t="s">
        <v>100</v>
      </c>
      <c r="D71" s="298" t="s">
        <v>186</v>
      </c>
      <c r="E71" s="18" t="s">
        <v>19</v>
      </c>
      <c r="F71" s="299">
        <v>1.5660000000000001</v>
      </c>
      <c r="G71" s="39"/>
      <c r="H71" s="45"/>
    </row>
    <row r="72" s="2" customFormat="1" ht="16.8" customHeight="1">
      <c r="A72" s="39"/>
      <c r="B72" s="45"/>
      <c r="C72" s="300" t="s">
        <v>1153</v>
      </c>
      <c r="D72" s="39"/>
      <c r="E72" s="39"/>
      <c r="F72" s="39"/>
      <c r="G72" s="39"/>
      <c r="H72" s="45"/>
    </row>
    <row r="73" s="2" customFormat="1" ht="16.8" customHeight="1">
      <c r="A73" s="39"/>
      <c r="B73" s="45"/>
      <c r="C73" s="298" t="s">
        <v>223</v>
      </c>
      <c r="D73" s="298" t="s">
        <v>1155</v>
      </c>
      <c r="E73" s="18" t="s">
        <v>97</v>
      </c>
      <c r="F73" s="299">
        <v>1.5660000000000001</v>
      </c>
      <c r="G73" s="39"/>
      <c r="H73" s="45"/>
    </row>
    <row r="74" s="2" customFormat="1" ht="16.8" customHeight="1">
      <c r="A74" s="39"/>
      <c r="B74" s="45"/>
      <c r="C74" s="298" t="s">
        <v>210</v>
      </c>
      <c r="D74" s="298" t="s">
        <v>1174</v>
      </c>
      <c r="E74" s="18" t="s">
        <v>97</v>
      </c>
      <c r="F74" s="299">
        <v>0.95399999999999996</v>
      </c>
      <c r="G74" s="39"/>
      <c r="H74" s="45"/>
    </row>
    <row r="75" s="2" customFormat="1" ht="16.8" customHeight="1">
      <c r="A75" s="39"/>
      <c r="B75" s="45"/>
      <c r="C75" s="298" t="s">
        <v>215</v>
      </c>
      <c r="D75" s="298" t="s">
        <v>1175</v>
      </c>
      <c r="E75" s="18" t="s">
        <v>217</v>
      </c>
      <c r="F75" s="299">
        <v>1.8129999999999999</v>
      </c>
      <c r="G75" s="39"/>
      <c r="H75" s="45"/>
    </row>
    <row r="76" s="2" customFormat="1" ht="26.4" customHeight="1">
      <c r="A76" s="39"/>
      <c r="B76" s="45"/>
      <c r="C76" s="293" t="s">
        <v>83</v>
      </c>
      <c r="D76" s="293" t="s">
        <v>84</v>
      </c>
      <c r="E76" s="39"/>
      <c r="F76" s="39"/>
      <c r="G76" s="39"/>
      <c r="H76" s="45"/>
    </row>
    <row r="77" s="2" customFormat="1" ht="16.8" customHeight="1">
      <c r="A77" s="39"/>
      <c r="B77" s="45"/>
      <c r="C77" s="294" t="s">
        <v>106</v>
      </c>
      <c r="D77" s="295" t="s">
        <v>107</v>
      </c>
      <c r="E77" s="296" t="s">
        <v>97</v>
      </c>
      <c r="F77" s="297">
        <v>2.5920000000000001</v>
      </c>
      <c r="G77" s="39"/>
      <c r="H77" s="45"/>
    </row>
    <row r="78" s="2" customFormat="1" ht="16.8" customHeight="1">
      <c r="A78" s="39"/>
      <c r="B78" s="45"/>
      <c r="C78" s="298" t="s">
        <v>19</v>
      </c>
      <c r="D78" s="298" t="s">
        <v>674</v>
      </c>
      <c r="E78" s="18" t="s">
        <v>19</v>
      </c>
      <c r="F78" s="299">
        <v>2.5920000000000001</v>
      </c>
      <c r="G78" s="39"/>
      <c r="H78" s="45"/>
    </row>
    <row r="79" s="2" customFormat="1" ht="16.8" customHeight="1">
      <c r="A79" s="39"/>
      <c r="B79" s="45"/>
      <c r="C79" s="298" t="s">
        <v>106</v>
      </c>
      <c r="D79" s="298" t="s">
        <v>186</v>
      </c>
      <c r="E79" s="18" t="s">
        <v>19</v>
      </c>
      <c r="F79" s="299">
        <v>2.5920000000000001</v>
      </c>
      <c r="G79" s="39"/>
      <c r="H79" s="45"/>
    </row>
    <row r="80" s="2" customFormat="1" ht="16.8" customHeight="1">
      <c r="A80" s="39"/>
      <c r="B80" s="45"/>
      <c r="C80" s="300" t="s">
        <v>1153</v>
      </c>
      <c r="D80" s="39"/>
      <c r="E80" s="39"/>
      <c r="F80" s="39"/>
      <c r="G80" s="39"/>
      <c r="H80" s="45"/>
    </row>
    <row r="81" s="2" customFormat="1" ht="16.8" customHeight="1">
      <c r="A81" s="39"/>
      <c r="B81" s="45"/>
      <c r="C81" s="298" t="s">
        <v>243</v>
      </c>
      <c r="D81" s="298" t="s">
        <v>1154</v>
      </c>
      <c r="E81" s="18" t="s">
        <v>97</v>
      </c>
      <c r="F81" s="299">
        <v>2.5920000000000001</v>
      </c>
      <c r="G81" s="39"/>
      <c r="H81" s="45"/>
    </row>
    <row r="82" s="2" customFormat="1" ht="16.8" customHeight="1">
      <c r="A82" s="39"/>
      <c r="B82" s="45"/>
      <c r="C82" s="298" t="s">
        <v>223</v>
      </c>
      <c r="D82" s="298" t="s">
        <v>1155</v>
      </c>
      <c r="E82" s="18" t="s">
        <v>97</v>
      </c>
      <c r="F82" s="299">
        <v>89.763000000000005</v>
      </c>
      <c r="G82" s="39"/>
      <c r="H82" s="45"/>
    </row>
    <row r="83" s="2" customFormat="1" ht="16.8" customHeight="1">
      <c r="A83" s="39"/>
      <c r="B83" s="45"/>
      <c r="C83" s="294" t="s">
        <v>93</v>
      </c>
      <c r="D83" s="295" t="s">
        <v>94</v>
      </c>
      <c r="E83" s="296" t="s">
        <v>95</v>
      </c>
      <c r="F83" s="297">
        <v>25.800000000000001</v>
      </c>
      <c r="G83" s="39"/>
      <c r="H83" s="45"/>
    </row>
    <row r="84" s="2" customFormat="1" ht="16.8" customHeight="1">
      <c r="A84" s="39"/>
      <c r="B84" s="45"/>
      <c r="C84" s="298" t="s">
        <v>19</v>
      </c>
      <c r="D84" s="298" t="s">
        <v>443</v>
      </c>
      <c r="E84" s="18" t="s">
        <v>19</v>
      </c>
      <c r="F84" s="299">
        <v>0</v>
      </c>
      <c r="G84" s="39"/>
      <c r="H84" s="45"/>
    </row>
    <row r="85" s="2" customFormat="1" ht="16.8" customHeight="1">
      <c r="A85" s="39"/>
      <c r="B85" s="45"/>
      <c r="C85" s="298" t="s">
        <v>19</v>
      </c>
      <c r="D85" s="298" t="s">
        <v>817</v>
      </c>
      <c r="E85" s="18" t="s">
        <v>19</v>
      </c>
      <c r="F85" s="299">
        <v>25.800000000000001</v>
      </c>
      <c r="G85" s="39"/>
      <c r="H85" s="45"/>
    </row>
    <row r="86" s="2" customFormat="1" ht="16.8" customHeight="1">
      <c r="A86" s="39"/>
      <c r="B86" s="45"/>
      <c r="C86" s="298" t="s">
        <v>93</v>
      </c>
      <c r="D86" s="298" t="s">
        <v>445</v>
      </c>
      <c r="E86" s="18" t="s">
        <v>19</v>
      </c>
      <c r="F86" s="299">
        <v>25.800000000000001</v>
      </c>
      <c r="G86" s="39"/>
      <c r="H86" s="45"/>
    </row>
    <row r="87" s="2" customFormat="1" ht="16.8" customHeight="1">
      <c r="A87" s="39"/>
      <c r="B87" s="45"/>
      <c r="C87" s="300" t="s">
        <v>1153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298" t="s">
        <v>439</v>
      </c>
      <c r="D88" s="298" t="s">
        <v>1161</v>
      </c>
      <c r="E88" s="18" t="s">
        <v>95</v>
      </c>
      <c r="F88" s="299">
        <v>51.600000000000001</v>
      </c>
      <c r="G88" s="39"/>
      <c r="H88" s="45"/>
    </row>
    <row r="89" s="2" customFormat="1" ht="16.8" customHeight="1">
      <c r="A89" s="39"/>
      <c r="B89" s="45"/>
      <c r="C89" s="298" t="s">
        <v>146</v>
      </c>
      <c r="D89" s="298" t="s">
        <v>1162</v>
      </c>
      <c r="E89" s="18" t="s">
        <v>148</v>
      </c>
      <c r="F89" s="299">
        <v>23.219999999999999</v>
      </c>
      <c r="G89" s="39"/>
      <c r="H89" s="45"/>
    </row>
    <row r="90" s="2" customFormat="1" ht="16.8" customHeight="1">
      <c r="A90" s="39"/>
      <c r="B90" s="45"/>
      <c r="C90" s="298" t="s">
        <v>156</v>
      </c>
      <c r="D90" s="298" t="s">
        <v>1163</v>
      </c>
      <c r="E90" s="18" t="s">
        <v>148</v>
      </c>
      <c r="F90" s="299">
        <v>36.119999999999997</v>
      </c>
      <c r="G90" s="39"/>
      <c r="H90" s="45"/>
    </row>
    <row r="91" s="2" customFormat="1" ht="16.8" customHeight="1">
      <c r="A91" s="39"/>
      <c r="B91" s="45"/>
      <c r="C91" s="298" t="s">
        <v>557</v>
      </c>
      <c r="D91" s="298" t="s">
        <v>1176</v>
      </c>
      <c r="E91" s="18" t="s">
        <v>97</v>
      </c>
      <c r="F91" s="299">
        <v>7.3120000000000003</v>
      </c>
      <c r="G91" s="39"/>
      <c r="H91" s="45"/>
    </row>
    <row r="92" s="2" customFormat="1" ht="16.8" customHeight="1">
      <c r="A92" s="39"/>
      <c r="B92" s="45"/>
      <c r="C92" s="298" t="s">
        <v>267</v>
      </c>
      <c r="D92" s="298" t="s">
        <v>1164</v>
      </c>
      <c r="E92" s="18" t="s">
        <v>148</v>
      </c>
      <c r="F92" s="299">
        <v>23.219999999999999</v>
      </c>
      <c r="G92" s="39"/>
      <c r="H92" s="45"/>
    </row>
    <row r="93" s="2" customFormat="1" ht="16.8" customHeight="1">
      <c r="A93" s="39"/>
      <c r="B93" s="45"/>
      <c r="C93" s="298" t="s">
        <v>271</v>
      </c>
      <c r="D93" s="298" t="s">
        <v>1165</v>
      </c>
      <c r="E93" s="18" t="s">
        <v>148</v>
      </c>
      <c r="F93" s="299">
        <v>36.119999999999997</v>
      </c>
      <c r="G93" s="39"/>
      <c r="H93" s="45"/>
    </row>
    <row r="94" s="2" customFormat="1" ht="16.8" customHeight="1">
      <c r="A94" s="39"/>
      <c r="B94" s="45"/>
      <c r="C94" s="298" t="s">
        <v>277</v>
      </c>
      <c r="D94" s="298" t="s">
        <v>1166</v>
      </c>
      <c r="E94" s="18" t="s">
        <v>148</v>
      </c>
      <c r="F94" s="299">
        <v>36.119999999999997</v>
      </c>
      <c r="G94" s="39"/>
      <c r="H94" s="45"/>
    </row>
    <row r="95" s="2" customFormat="1" ht="16.8" customHeight="1">
      <c r="A95" s="39"/>
      <c r="B95" s="45"/>
      <c r="C95" s="298" t="s">
        <v>282</v>
      </c>
      <c r="D95" s="298" t="s">
        <v>1167</v>
      </c>
      <c r="E95" s="18" t="s">
        <v>148</v>
      </c>
      <c r="F95" s="299">
        <v>36.119999999999997</v>
      </c>
      <c r="G95" s="39"/>
      <c r="H95" s="45"/>
    </row>
    <row r="96" s="2" customFormat="1" ht="16.8" customHeight="1">
      <c r="A96" s="39"/>
      <c r="B96" s="45"/>
      <c r="C96" s="298" t="s">
        <v>287</v>
      </c>
      <c r="D96" s="298" t="s">
        <v>1168</v>
      </c>
      <c r="E96" s="18" t="s">
        <v>148</v>
      </c>
      <c r="F96" s="299">
        <v>36.119999999999997</v>
      </c>
      <c r="G96" s="39"/>
      <c r="H96" s="45"/>
    </row>
    <row r="97" s="2" customFormat="1" ht="16.8" customHeight="1">
      <c r="A97" s="39"/>
      <c r="B97" s="45"/>
      <c r="C97" s="298" t="s">
        <v>433</v>
      </c>
      <c r="D97" s="298" t="s">
        <v>1169</v>
      </c>
      <c r="E97" s="18" t="s">
        <v>95</v>
      </c>
      <c r="F97" s="299">
        <v>51.600000000000001</v>
      </c>
      <c r="G97" s="39"/>
      <c r="H97" s="45"/>
    </row>
    <row r="98" s="2" customFormat="1" ht="16.8" customHeight="1">
      <c r="A98" s="39"/>
      <c r="B98" s="45"/>
      <c r="C98" s="294" t="s">
        <v>103</v>
      </c>
      <c r="D98" s="295" t="s">
        <v>104</v>
      </c>
      <c r="E98" s="296" t="s">
        <v>97</v>
      </c>
      <c r="F98" s="297">
        <v>10.368</v>
      </c>
      <c r="G98" s="39"/>
      <c r="H98" s="45"/>
    </row>
    <row r="99" s="2" customFormat="1" ht="16.8" customHeight="1">
      <c r="A99" s="39"/>
      <c r="B99" s="45"/>
      <c r="C99" s="298" t="s">
        <v>19</v>
      </c>
      <c r="D99" s="298" t="s">
        <v>585</v>
      </c>
      <c r="E99" s="18" t="s">
        <v>19</v>
      </c>
      <c r="F99" s="299">
        <v>10.368</v>
      </c>
      <c r="G99" s="39"/>
      <c r="H99" s="45"/>
    </row>
    <row r="100" s="2" customFormat="1" ht="16.8" customHeight="1">
      <c r="A100" s="39"/>
      <c r="B100" s="45"/>
      <c r="C100" s="298" t="s">
        <v>103</v>
      </c>
      <c r="D100" s="298" t="s">
        <v>186</v>
      </c>
      <c r="E100" s="18" t="s">
        <v>19</v>
      </c>
      <c r="F100" s="299">
        <v>10.368</v>
      </c>
      <c r="G100" s="39"/>
      <c r="H100" s="45"/>
    </row>
    <row r="101" s="2" customFormat="1" ht="16.8" customHeight="1">
      <c r="A101" s="39"/>
      <c r="B101" s="45"/>
      <c r="C101" s="300" t="s">
        <v>1153</v>
      </c>
      <c r="D101" s="39"/>
      <c r="E101" s="39"/>
      <c r="F101" s="39"/>
      <c r="G101" s="39"/>
      <c r="H101" s="45"/>
    </row>
    <row r="102" s="2" customFormat="1" ht="16.8" customHeight="1">
      <c r="A102" s="39"/>
      <c r="B102" s="45"/>
      <c r="C102" s="298" t="s">
        <v>230</v>
      </c>
      <c r="D102" s="298" t="s">
        <v>1159</v>
      </c>
      <c r="E102" s="18" t="s">
        <v>97</v>
      </c>
      <c r="F102" s="299">
        <v>10.368</v>
      </c>
      <c r="G102" s="39"/>
      <c r="H102" s="45"/>
    </row>
    <row r="103" s="2" customFormat="1" ht="16.8" customHeight="1">
      <c r="A103" s="39"/>
      <c r="B103" s="45"/>
      <c r="C103" s="298" t="s">
        <v>223</v>
      </c>
      <c r="D103" s="298" t="s">
        <v>1155</v>
      </c>
      <c r="E103" s="18" t="s">
        <v>97</v>
      </c>
      <c r="F103" s="299">
        <v>89.763000000000005</v>
      </c>
      <c r="G103" s="39"/>
      <c r="H103" s="45"/>
    </row>
    <row r="104" s="2" customFormat="1" ht="16.8" customHeight="1">
      <c r="A104" s="39"/>
      <c r="B104" s="45"/>
      <c r="C104" s="294" t="s">
        <v>508</v>
      </c>
      <c r="D104" s="295" t="s">
        <v>509</v>
      </c>
      <c r="E104" s="296" t="s">
        <v>95</v>
      </c>
      <c r="F104" s="297">
        <v>28.800000000000001</v>
      </c>
      <c r="G104" s="39"/>
      <c r="H104" s="45"/>
    </row>
    <row r="105" s="2" customFormat="1" ht="16.8" customHeight="1">
      <c r="A105" s="39"/>
      <c r="B105" s="45"/>
      <c r="C105" s="298" t="s">
        <v>19</v>
      </c>
      <c r="D105" s="298" t="s">
        <v>713</v>
      </c>
      <c r="E105" s="18" t="s">
        <v>19</v>
      </c>
      <c r="F105" s="299">
        <v>28.800000000000001</v>
      </c>
      <c r="G105" s="39"/>
      <c r="H105" s="45"/>
    </row>
    <row r="106" s="2" customFormat="1" ht="16.8" customHeight="1">
      <c r="A106" s="39"/>
      <c r="B106" s="45"/>
      <c r="C106" s="298" t="s">
        <v>508</v>
      </c>
      <c r="D106" s="298" t="s">
        <v>186</v>
      </c>
      <c r="E106" s="18" t="s">
        <v>19</v>
      </c>
      <c r="F106" s="299">
        <v>28.800000000000001</v>
      </c>
      <c r="G106" s="39"/>
      <c r="H106" s="45"/>
    </row>
    <row r="107" s="2" customFormat="1" ht="16.8" customHeight="1">
      <c r="A107" s="39"/>
      <c r="B107" s="45"/>
      <c r="C107" s="300" t="s">
        <v>1153</v>
      </c>
      <c r="D107" s="39"/>
      <c r="E107" s="39"/>
      <c r="F107" s="39"/>
      <c r="G107" s="39"/>
      <c r="H107" s="45"/>
    </row>
    <row r="108" s="2" customFormat="1" ht="16.8" customHeight="1">
      <c r="A108" s="39"/>
      <c r="B108" s="45"/>
      <c r="C108" s="298" t="s">
        <v>709</v>
      </c>
      <c r="D108" s="298" t="s">
        <v>1177</v>
      </c>
      <c r="E108" s="18" t="s">
        <v>95</v>
      </c>
      <c r="F108" s="299">
        <v>28.800000000000001</v>
      </c>
      <c r="G108" s="39"/>
      <c r="H108" s="45"/>
    </row>
    <row r="109" s="2" customFormat="1" ht="16.8" customHeight="1">
      <c r="A109" s="39"/>
      <c r="B109" s="45"/>
      <c r="C109" s="298" t="s">
        <v>557</v>
      </c>
      <c r="D109" s="298" t="s">
        <v>1176</v>
      </c>
      <c r="E109" s="18" t="s">
        <v>97</v>
      </c>
      <c r="F109" s="299">
        <v>7.3120000000000003</v>
      </c>
      <c r="G109" s="39"/>
      <c r="H109" s="45"/>
    </row>
    <row r="110" s="2" customFormat="1" ht="16.8" customHeight="1">
      <c r="A110" s="39"/>
      <c r="B110" s="45"/>
      <c r="C110" s="298" t="s">
        <v>199</v>
      </c>
      <c r="D110" s="298" t="s">
        <v>1158</v>
      </c>
      <c r="E110" s="18" t="s">
        <v>148</v>
      </c>
      <c r="F110" s="299">
        <v>97.920000000000002</v>
      </c>
      <c r="G110" s="39"/>
      <c r="H110" s="45"/>
    </row>
    <row r="111" s="2" customFormat="1" ht="16.8" customHeight="1">
      <c r="A111" s="39"/>
      <c r="B111" s="45"/>
      <c r="C111" s="298" t="s">
        <v>230</v>
      </c>
      <c r="D111" s="298" t="s">
        <v>1159</v>
      </c>
      <c r="E111" s="18" t="s">
        <v>97</v>
      </c>
      <c r="F111" s="299">
        <v>10.368</v>
      </c>
      <c r="G111" s="39"/>
      <c r="H111" s="45"/>
    </row>
    <row r="112" s="2" customFormat="1" ht="16.8" customHeight="1">
      <c r="A112" s="39"/>
      <c r="B112" s="45"/>
      <c r="C112" s="298" t="s">
        <v>243</v>
      </c>
      <c r="D112" s="298" t="s">
        <v>1154</v>
      </c>
      <c r="E112" s="18" t="s">
        <v>97</v>
      </c>
      <c r="F112" s="299">
        <v>2.5920000000000001</v>
      </c>
      <c r="G112" s="39"/>
      <c r="H112" s="45"/>
    </row>
    <row r="113" s="2" customFormat="1" ht="16.8" customHeight="1">
      <c r="A113" s="39"/>
      <c r="B113" s="45"/>
      <c r="C113" s="298" t="s">
        <v>368</v>
      </c>
      <c r="D113" s="298" t="s">
        <v>1160</v>
      </c>
      <c r="E113" s="18" t="s">
        <v>95</v>
      </c>
      <c r="F113" s="299">
        <v>28.800000000000001</v>
      </c>
      <c r="G113" s="39"/>
      <c r="H113" s="45"/>
    </row>
    <row r="114" s="2" customFormat="1" ht="16.8" customHeight="1">
      <c r="A114" s="39"/>
      <c r="B114" s="45"/>
      <c r="C114" s="298" t="s">
        <v>373</v>
      </c>
      <c r="D114" s="298" t="s">
        <v>374</v>
      </c>
      <c r="E114" s="18" t="s">
        <v>95</v>
      </c>
      <c r="F114" s="299">
        <v>28.800000000000001</v>
      </c>
      <c r="G114" s="39"/>
      <c r="H114" s="45"/>
    </row>
    <row r="115" s="2" customFormat="1" ht="16.8" customHeight="1">
      <c r="A115" s="39"/>
      <c r="B115" s="45"/>
      <c r="C115" s="294" t="s">
        <v>512</v>
      </c>
      <c r="D115" s="295" t="s">
        <v>513</v>
      </c>
      <c r="E115" s="296" t="s">
        <v>97</v>
      </c>
      <c r="F115" s="297">
        <v>2.4660000000000002</v>
      </c>
      <c r="G115" s="39"/>
      <c r="H115" s="45"/>
    </row>
    <row r="116" s="2" customFormat="1" ht="16.8" customHeight="1">
      <c r="A116" s="39"/>
      <c r="B116" s="45"/>
      <c r="C116" s="298" t="s">
        <v>19</v>
      </c>
      <c r="D116" s="298" t="s">
        <v>627</v>
      </c>
      <c r="E116" s="18" t="s">
        <v>19</v>
      </c>
      <c r="F116" s="299">
        <v>2.4660000000000002</v>
      </c>
      <c r="G116" s="39"/>
      <c r="H116" s="45"/>
    </row>
    <row r="117" s="2" customFormat="1" ht="16.8" customHeight="1">
      <c r="A117" s="39"/>
      <c r="B117" s="45"/>
      <c r="C117" s="298" t="s">
        <v>512</v>
      </c>
      <c r="D117" s="298" t="s">
        <v>186</v>
      </c>
      <c r="E117" s="18" t="s">
        <v>19</v>
      </c>
      <c r="F117" s="299">
        <v>2.4660000000000002</v>
      </c>
      <c r="G117" s="39"/>
      <c r="H117" s="45"/>
    </row>
    <row r="118" s="2" customFormat="1" ht="16.8" customHeight="1">
      <c r="A118" s="39"/>
      <c r="B118" s="45"/>
      <c r="C118" s="300" t="s">
        <v>1153</v>
      </c>
      <c r="D118" s="39"/>
      <c r="E118" s="39"/>
      <c r="F118" s="39"/>
      <c r="G118" s="39"/>
      <c r="H118" s="45"/>
    </row>
    <row r="119" s="2" customFormat="1" ht="16.8" customHeight="1">
      <c r="A119" s="39"/>
      <c r="B119" s="45"/>
      <c r="C119" s="298" t="s">
        <v>623</v>
      </c>
      <c r="D119" s="298" t="s">
        <v>1178</v>
      </c>
      <c r="E119" s="18" t="s">
        <v>97</v>
      </c>
      <c r="F119" s="299">
        <v>2.4660000000000002</v>
      </c>
      <c r="G119" s="39"/>
      <c r="H119" s="45"/>
    </row>
    <row r="120" s="2" customFormat="1" ht="16.8" customHeight="1">
      <c r="A120" s="39"/>
      <c r="B120" s="45"/>
      <c r="C120" s="298" t="s">
        <v>223</v>
      </c>
      <c r="D120" s="298" t="s">
        <v>1155</v>
      </c>
      <c r="E120" s="18" t="s">
        <v>97</v>
      </c>
      <c r="F120" s="299">
        <v>89.763000000000005</v>
      </c>
      <c r="G120" s="39"/>
      <c r="H120" s="45"/>
    </row>
    <row r="121" s="2" customFormat="1" ht="16.8" customHeight="1">
      <c r="A121" s="39"/>
      <c r="B121" s="45"/>
      <c r="C121" s="294" t="s">
        <v>501</v>
      </c>
      <c r="D121" s="295" t="s">
        <v>502</v>
      </c>
      <c r="E121" s="296" t="s">
        <v>148</v>
      </c>
      <c r="F121" s="297">
        <v>2.7000000000000002</v>
      </c>
      <c r="G121" s="39"/>
      <c r="H121" s="45"/>
    </row>
    <row r="122" s="2" customFormat="1" ht="16.8" customHeight="1">
      <c r="A122" s="39"/>
      <c r="B122" s="45"/>
      <c r="C122" s="298" t="s">
        <v>19</v>
      </c>
      <c r="D122" s="298" t="s">
        <v>596</v>
      </c>
      <c r="E122" s="18" t="s">
        <v>19</v>
      </c>
      <c r="F122" s="299">
        <v>2.7000000000000002</v>
      </c>
      <c r="G122" s="39"/>
      <c r="H122" s="45"/>
    </row>
    <row r="123" s="2" customFormat="1" ht="16.8" customHeight="1">
      <c r="A123" s="39"/>
      <c r="B123" s="45"/>
      <c r="C123" s="298" t="s">
        <v>501</v>
      </c>
      <c r="D123" s="298" t="s">
        <v>186</v>
      </c>
      <c r="E123" s="18" t="s">
        <v>19</v>
      </c>
      <c r="F123" s="299">
        <v>2.7000000000000002</v>
      </c>
      <c r="G123" s="39"/>
      <c r="H123" s="45"/>
    </row>
    <row r="124" s="2" customFormat="1" ht="16.8" customHeight="1">
      <c r="A124" s="39"/>
      <c r="B124" s="45"/>
      <c r="C124" s="300" t="s">
        <v>1153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298" t="s">
        <v>592</v>
      </c>
      <c r="D125" s="298" t="s">
        <v>1179</v>
      </c>
      <c r="E125" s="18" t="s">
        <v>148</v>
      </c>
      <c r="F125" s="299">
        <v>2.7000000000000002</v>
      </c>
      <c r="G125" s="39"/>
      <c r="H125" s="45"/>
    </row>
    <row r="126" s="2" customFormat="1" ht="16.8" customHeight="1">
      <c r="A126" s="39"/>
      <c r="B126" s="45"/>
      <c r="C126" s="298" t="s">
        <v>528</v>
      </c>
      <c r="D126" s="298" t="s">
        <v>1180</v>
      </c>
      <c r="E126" s="18" t="s">
        <v>148</v>
      </c>
      <c r="F126" s="299">
        <v>2.7000000000000002</v>
      </c>
      <c r="G126" s="39"/>
      <c r="H126" s="45"/>
    </row>
    <row r="127" s="2" customFormat="1" ht="16.8" customHeight="1">
      <c r="A127" s="39"/>
      <c r="B127" s="45"/>
      <c r="C127" s="298" t="s">
        <v>557</v>
      </c>
      <c r="D127" s="298" t="s">
        <v>1176</v>
      </c>
      <c r="E127" s="18" t="s">
        <v>97</v>
      </c>
      <c r="F127" s="299">
        <v>7.3120000000000003</v>
      </c>
      <c r="G127" s="39"/>
      <c r="H127" s="45"/>
    </row>
    <row r="128" s="2" customFormat="1" ht="16.8" customHeight="1">
      <c r="A128" s="39"/>
      <c r="B128" s="45"/>
      <c r="C128" s="294" t="s">
        <v>49</v>
      </c>
      <c r="D128" s="295" t="s">
        <v>96</v>
      </c>
      <c r="E128" s="296" t="s">
        <v>97</v>
      </c>
      <c r="F128" s="297">
        <v>36.558</v>
      </c>
      <c r="G128" s="39"/>
      <c r="H128" s="45"/>
    </row>
    <row r="129" s="2" customFormat="1" ht="16.8" customHeight="1">
      <c r="A129" s="39"/>
      <c r="B129" s="45"/>
      <c r="C129" s="298" t="s">
        <v>19</v>
      </c>
      <c r="D129" s="298" t="s">
        <v>561</v>
      </c>
      <c r="E129" s="18" t="s">
        <v>19</v>
      </c>
      <c r="F129" s="299">
        <v>44.064</v>
      </c>
      <c r="G129" s="39"/>
      <c r="H129" s="45"/>
    </row>
    <row r="130" s="2" customFormat="1" ht="16.8" customHeight="1">
      <c r="A130" s="39"/>
      <c r="B130" s="45"/>
      <c r="C130" s="298" t="s">
        <v>19</v>
      </c>
      <c r="D130" s="298" t="s">
        <v>184</v>
      </c>
      <c r="E130" s="18" t="s">
        <v>19</v>
      </c>
      <c r="F130" s="299">
        <v>0</v>
      </c>
      <c r="G130" s="39"/>
      <c r="H130" s="45"/>
    </row>
    <row r="131" s="2" customFormat="1" ht="16.8" customHeight="1">
      <c r="A131" s="39"/>
      <c r="B131" s="45"/>
      <c r="C131" s="298" t="s">
        <v>19</v>
      </c>
      <c r="D131" s="298" t="s">
        <v>185</v>
      </c>
      <c r="E131" s="18" t="s">
        <v>19</v>
      </c>
      <c r="F131" s="299">
        <v>-6.9660000000000002</v>
      </c>
      <c r="G131" s="39"/>
      <c r="H131" s="45"/>
    </row>
    <row r="132" s="2" customFormat="1" ht="16.8" customHeight="1">
      <c r="A132" s="39"/>
      <c r="B132" s="45"/>
      <c r="C132" s="298" t="s">
        <v>19</v>
      </c>
      <c r="D132" s="298" t="s">
        <v>562</v>
      </c>
      <c r="E132" s="18" t="s">
        <v>19</v>
      </c>
      <c r="F132" s="299">
        <v>-0.54000000000000004</v>
      </c>
      <c r="G132" s="39"/>
      <c r="H132" s="45"/>
    </row>
    <row r="133" s="2" customFormat="1" ht="16.8" customHeight="1">
      <c r="A133" s="39"/>
      <c r="B133" s="45"/>
      <c r="C133" s="298" t="s">
        <v>49</v>
      </c>
      <c r="D133" s="298" t="s">
        <v>186</v>
      </c>
      <c r="E133" s="18" t="s">
        <v>19</v>
      </c>
      <c r="F133" s="299">
        <v>36.558</v>
      </c>
      <c r="G133" s="39"/>
      <c r="H133" s="45"/>
    </row>
    <row r="134" s="2" customFormat="1" ht="16.8" customHeight="1">
      <c r="A134" s="39"/>
      <c r="B134" s="45"/>
      <c r="C134" s="300" t="s">
        <v>1153</v>
      </c>
      <c r="D134" s="39"/>
      <c r="E134" s="39"/>
      <c r="F134" s="39"/>
      <c r="G134" s="39"/>
      <c r="H134" s="45"/>
    </row>
    <row r="135" s="2" customFormat="1" ht="16.8" customHeight="1">
      <c r="A135" s="39"/>
      <c r="B135" s="45"/>
      <c r="C135" s="298" t="s">
        <v>557</v>
      </c>
      <c r="D135" s="298" t="s">
        <v>1176</v>
      </c>
      <c r="E135" s="18" t="s">
        <v>97</v>
      </c>
      <c r="F135" s="299">
        <v>7.3120000000000003</v>
      </c>
      <c r="G135" s="39"/>
      <c r="H135" s="45"/>
    </row>
    <row r="136" s="2" customFormat="1" ht="16.8" customHeight="1">
      <c r="A136" s="39"/>
      <c r="B136" s="45"/>
      <c r="C136" s="298" t="s">
        <v>553</v>
      </c>
      <c r="D136" s="298" t="s">
        <v>1181</v>
      </c>
      <c r="E136" s="18" t="s">
        <v>97</v>
      </c>
      <c r="F136" s="299">
        <v>7.3120000000000003</v>
      </c>
      <c r="G136" s="39"/>
      <c r="H136" s="45"/>
    </row>
    <row r="137" s="2" customFormat="1" ht="16.8" customHeight="1">
      <c r="A137" s="39"/>
      <c r="B137" s="45"/>
      <c r="C137" s="298" t="s">
        <v>563</v>
      </c>
      <c r="D137" s="298" t="s">
        <v>1182</v>
      </c>
      <c r="E137" s="18" t="s">
        <v>97</v>
      </c>
      <c r="F137" s="299">
        <v>14.622999999999999</v>
      </c>
      <c r="G137" s="39"/>
      <c r="H137" s="45"/>
    </row>
    <row r="138" s="2" customFormat="1" ht="16.8" customHeight="1">
      <c r="A138" s="39"/>
      <c r="B138" s="45"/>
      <c r="C138" s="298" t="s">
        <v>567</v>
      </c>
      <c r="D138" s="298" t="s">
        <v>1183</v>
      </c>
      <c r="E138" s="18" t="s">
        <v>97</v>
      </c>
      <c r="F138" s="299">
        <v>7.3120000000000003</v>
      </c>
      <c r="G138" s="39"/>
      <c r="H138" s="45"/>
    </row>
    <row r="139" s="2" customFormat="1" ht="16.8" customHeight="1">
      <c r="A139" s="39"/>
      <c r="B139" s="45"/>
      <c r="C139" s="298" t="s">
        <v>210</v>
      </c>
      <c r="D139" s="298" t="s">
        <v>1174</v>
      </c>
      <c r="E139" s="18" t="s">
        <v>97</v>
      </c>
      <c r="F139" s="299">
        <v>40.875</v>
      </c>
      <c r="G139" s="39"/>
      <c r="H139" s="45"/>
    </row>
    <row r="140" s="2" customFormat="1" ht="16.8" customHeight="1">
      <c r="A140" s="39"/>
      <c r="B140" s="45"/>
      <c r="C140" s="298" t="s">
        <v>215</v>
      </c>
      <c r="D140" s="298" t="s">
        <v>1175</v>
      </c>
      <c r="E140" s="18" t="s">
        <v>217</v>
      </c>
      <c r="F140" s="299">
        <v>77.662999999999997</v>
      </c>
      <c r="G140" s="39"/>
      <c r="H140" s="45"/>
    </row>
    <row r="141" s="2" customFormat="1" ht="16.8" customHeight="1">
      <c r="A141" s="39"/>
      <c r="B141" s="45"/>
      <c r="C141" s="298" t="s">
        <v>223</v>
      </c>
      <c r="D141" s="298" t="s">
        <v>1155</v>
      </c>
      <c r="E141" s="18" t="s">
        <v>97</v>
      </c>
      <c r="F141" s="299">
        <v>89.763000000000005</v>
      </c>
      <c r="G141" s="39"/>
      <c r="H141" s="45"/>
    </row>
    <row r="142" s="2" customFormat="1" ht="16.8" customHeight="1">
      <c r="A142" s="39"/>
      <c r="B142" s="45"/>
      <c r="C142" s="294" t="s">
        <v>515</v>
      </c>
      <c r="D142" s="295" t="s">
        <v>516</v>
      </c>
      <c r="E142" s="296" t="s">
        <v>97</v>
      </c>
      <c r="F142" s="297">
        <v>94.079999999999998</v>
      </c>
      <c r="G142" s="39"/>
      <c r="H142" s="45"/>
    </row>
    <row r="143" s="2" customFormat="1" ht="16.8" customHeight="1">
      <c r="A143" s="39"/>
      <c r="B143" s="45"/>
      <c r="C143" s="298" t="s">
        <v>19</v>
      </c>
      <c r="D143" s="298" t="s">
        <v>543</v>
      </c>
      <c r="E143" s="18" t="s">
        <v>19</v>
      </c>
      <c r="F143" s="299">
        <v>94.079999999999998</v>
      </c>
      <c r="G143" s="39"/>
      <c r="H143" s="45"/>
    </row>
    <row r="144" s="2" customFormat="1" ht="16.8" customHeight="1">
      <c r="A144" s="39"/>
      <c r="B144" s="45"/>
      <c r="C144" s="298" t="s">
        <v>515</v>
      </c>
      <c r="D144" s="298" t="s">
        <v>186</v>
      </c>
      <c r="E144" s="18" t="s">
        <v>19</v>
      </c>
      <c r="F144" s="299">
        <v>94.079999999999998</v>
      </c>
      <c r="G144" s="39"/>
      <c r="H144" s="45"/>
    </row>
    <row r="145" s="2" customFormat="1" ht="16.8" customHeight="1">
      <c r="A145" s="39"/>
      <c r="B145" s="45"/>
      <c r="C145" s="300" t="s">
        <v>1153</v>
      </c>
      <c r="D145" s="39"/>
      <c r="E145" s="39"/>
      <c r="F145" s="39"/>
      <c r="G145" s="39"/>
      <c r="H145" s="45"/>
    </row>
    <row r="146" s="2" customFormat="1" ht="16.8" customHeight="1">
      <c r="A146" s="39"/>
      <c r="B146" s="45"/>
      <c r="C146" s="298" t="s">
        <v>539</v>
      </c>
      <c r="D146" s="298" t="s">
        <v>1184</v>
      </c>
      <c r="E146" s="18" t="s">
        <v>97</v>
      </c>
      <c r="F146" s="299">
        <v>18.815999999999999</v>
      </c>
      <c r="G146" s="39"/>
      <c r="H146" s="45"/>
    </row>
    <row r="147" s="2" customFormat="1" ht="16.8" customHeight="1">
      <c r="A147" s="39"/>
      <c r="B147" s="45"/>
      <c r="C147" s="298" t="s">
        <v>534</v>
      </c>
      <c r="D147" s="298" t="s">
        <v>1185</v>
      </c>
      <c r="E147" s="18" t="s">
        <v>97</v>
      </c>
      <c r="F147" s="299">
        <v>18.815999999999999</v>
      </c>
      <c r="G147" s="39"/>
      <c r="H147" s="45"/>
    </row>
    <row r="148" s="2" customFormat="1" ht="16.8" customHeight="1">
      <c r="A148" s="39"/>
      <c r="B148" s="45"/>
      <c r="C148" s="298" t="s">
        <v>544</v>
      </c>
      <c r="D148" s="298" t="s">
        <v>1186</v>
      </c>
      <c r="E148" s="18" t="s">
        <v>97</v>
      </c>
      <c r="F148" s="299">
        <v>37.631999999999998</v>
      </c>
      <c r="G148" s="39"/>
      <c r="H148" s="45"/>
    </row>
    <row r="149" s="2" customFormat="1" ht="16.8" customHeight="1">
      <c r="A149" s="39"/>
      <c r="B149" s="45"/>
      <c r="C149" s="298" t="s">
        <v>549</v>
      </c>
      <c r="D149" s="298" t="s">
        <v>1187</v>
      </c>
      <c r="E149" s="18" t="s">
        <v>97</v>
      </c>
      <c r="F149" s="299">
        <v>18.815999999999999</v>
      </c>
      <c r="G149" s="39"/>
      <c r="H149" s="45"/>
    </row>
    <row r="150" s="2" customFormat="1" ht="16.8" customHeight="1">
      <c r="A150" s="39"/>
      <c r="B150" s="45"/>
      <c r="C150" s="298" t="s">
        <v>210</v>
      </c>
      <c r="D150" s="298" t="s">
        <v>1174</v>
      </c>
      <c r="E150" s="18" t="s">
        <v>97</v>
      </c>
      <c r="F150" s="299">
        <v>40.875</v>
      </c>
      <c r="G150" s="39"/>
      <c r="H150" s="45"/>
    </row>
    <row r="151" s="2" customFormat="1" ht="16.8" customHeight="1">
      <c r="A151" s="39"/>
      <c r="B151" s="45"/>
      <c r="C151" s="298" t="s">
        <v>215</v>
      </c>
      <c r="D151" s="298" t="s">
        <v>1175</v>
      </c>
      <c r="E151" s="18" t="s">
        <v>217</v>
      </c>
      <c r="F151" s="299">
        <v>77.662999999999997</v>
      </c>
      <c r="G151" s="39"/>
      <c r="H151" s="45"/>
    </row>
    <row r="152" s="2" customFormat="1" ht="16.8" customHeight="1">
      <c r="A152" s="39"/>
      <c r="B152" s="45"/>
      <c r="C152" s="298" t="s">
        <v>223</v>
      </c>
      <c r="D152" s="298" t="s">
        <v>1155</v>
      </c>
      <c r="E152" s="18" t="s">
        <v>97</v>
      </c>
      <c r="F152" s="299">
        <v>89.763000000000005</v>
      </c>
      <c r="G152" s="39"/>
      <c r="H152" s="45"/>
    </row>
    <row r="153" s="2" customFormat="1" ht="16.8" customHeight="1">
      <c r="A153" s="39"/>
      <c r="B153" s="45"/>
      <c r="C153" s="294" t="s">
        <v>100</v>
      </c>
      <c r="D153" s="295" t="s">
        <v>101</v>
      </c>
      <c r="E153" s="296" t="s">
        <v>97</v>
      </c>
      <c r="F153" s="297">
        <v>89.763000000000005</v>
      </c>
      <c r="G153" s="39"/>
      <c r="H153" s="45"/>
    </row>
    <row r="154" s="2" customFormat="1" ht="16.8" customHeight="1">
      <c r="A154" s="39"/>
      <c r="B154" s="45"/>
      <c r="C154" s="298" t="s">
        <v>19</v>
      </c>
      <c r="D154" s="298" t="s">
        <v>227</v>
      </c>
      <c r="E154" s="18" t="s">
        <v>19</v>
      </c>
      <c r="F154" s="299">
        <v>36.558</v>
      </c>
      <c r="G154" s="39"/>
      <c r="H154" s="45"/>
    </row>
    <row r="155" s="2" customFormat="1" ht="16.8" customHeight="1">
      <c r="A155" s="39"/>
      <c r="B155" s="45"/>
      <c r="C155" s="298" t="s">
        <v>19</v>
      </c>
      <c r="D155" s="298" t="s">
        <v>579</v>
      </c>
      <c r="E155" s="18" t="s">
        <v>19</v>
      </c>
      <c r="F155" s="299">
        <v>94.079999999999998</v>
      </c>
      <c r="G155" s="39"/>
      <c r="H155" s="45"/>
    </row>
    <row r="156" s="2" customFormat="1" ht="16.8" customHeight="1">
      <c r="A156" s="39"/>
      <c r="B156" s="45"/>
      <c r="C156" s="298" t="s">
        <v>19</v>
      </c>
      <c r="D156" s="298" t="s">
        <v>580</v>
      </c>
      <c r="E156" s="18" t="s">
        <v>19</v>
      </c>
      <c r="F156" s="299">
        <v>-12.960000000000001</v>
      </c>
      <c r="G156" s="39"/>
      <c r="H156" s="45"/>
    </row>
    <row r="157" s="2" customFormat="1" ht="16.8" customHeight="1">
      <c r="A157" s="39"/>
      <c r="B157" s="45"/>
      <c r="C157" s="298" t="s">
        <v>19</v>
      </c>
      <c r="D157" s="298" t="s">
        <v>581</v>
      </c>
      <c r="E157" s="18" t="s">
        <v>19</v>
      </c>
      <c r="F157" s="299">
        <v>-2.4660000000000002</v>
      </c>
      <c r="G157" s="39"/>
      <c r="H157" s="45"/>
    </row>
    <row r="158" s="2" customFormat="1" ht="16.8" customHeight="1">
      <c r="A158" s="39"/>
      <c r="B158" s="45"/>
      <c r="C158" s="298" t="s">
        <v>19</v>
      </c>
      <c r="D158" s="298" t="s">
        <v>582</v>
      </c>
      <c r="E158" s="18" t="s">
        <v>19</v>
      </c>
      <c r="F158" s="299">
        <v>-25.289000000000001</v>
      </c>
      <c r="G158" s="39"/>
      <c r="H158" s="45"/>
    </row>
    <row r="159" s="2" customFormat="1" ht="16.8" customHeight="1">
      <c r="A159" s="39"/>
      <c r="B159" s="45"/>
      <c r="C159" s="298" t="s">
        <v>19</v>
      </c>
      <c r="D159" s="298" t="s">
        <v>583</v>
      </c>
      <c r="E159" s="18" t="s">
        <v>19</v>
      </c>
      <c r="F159" s="299">
        <v>-0.16</v>
      </c>
      <c r="G159" s="39"/>
      <c r="H159" s="45"/>
    </row>
    <row r="160" s="2" customFormat="1" ht="16.8" customHeight="1">
      <c r="A160" s="39"/>
      <c r="B160" s="45"/>
      <c r="C160" s="298" t="s">
        <v>100</v>
      </c>
      <c r="D160" s="298" t="s">
        <v>186</v>
      </c>
      <c r="E160" s="18" t="s">
        <v>19</v>
      </c>
      <c r="F160" s="299">
        <v>89.763000000000005</v>
      </c>
      <c r="G160" s="39"/>
      <c r="H160" s="45"/>
    </row>
    <row r="161" s="2" customFormat="1" ht="16.8" customHeight="1">
      <c r="A161" s="39"/>
      <c r="B161" s="45"/>
      <c r="C161" s="300" t="s">
        <v>1153</v>
      </c>
      <c r="D161" s="39"/>
      <c r="E161" s="39"/>
      <c r="F161" s="39"/>
      <c r="G161" s="39"/>
      <c r="H161" s="45"/>
    </row>
    <row r="162" s="2" customFormat="1" ht="16.8" customHeight="1">
      <c r="A162" s="39"/>
      <c r="B162" s="45"/>
      <c r="C162" s="298" t="s">
        <v>223</v>
      </c>
      <c r="D162" s="298" t="s">
        <v>1155</v>
      </c>
      <c r="E162" s="18" t="s">
        <v>97</v>
      </c>
      <c r="F162" s="299">
        <v>89.763000000000005</v>
      </c>
      <c r="G162" s="39"/>
      <c r="H162" s="45"/>
    </row>
    <row r="163" s="2" customFormat="1" ht="16.8" customHeight="1">
      <c r="A163" s="39"/>
      <c r="B163" s="45"/>
      <c r="C163" s="298" t="s">
        <v>210</v>
      </c>
      <c r="D163" s="298" t="s">
        <v>1174</v>
      </c>
      <c r="E163" s="18" t="s">
        <v>97</v>
      </c>
      <c r="F163" s="299">
        <v>40.875</v>
      </c>
      <c r="G163" s="39"/>
      <c r="H163" s="45"/>
    </row>
    <row r="164" s="2" customFormat="1" ht="16.8" customHeight="1">
      <c r="A164" s="39"/>
      <c r="B164" s="45"/>
      <c r="C164" s="298" t="s">
        <v>215</v>
      </c>
      <c r="D164" s="298" t="s">
        <v>1175</v>
      </c>
      <c r="E164" s="18" t="s">
        <v>217</v>
      </c>
      <c r="F164" s="299">
        <v>77.662999999999997</v>
      </c>
      <c r="G164" s="39"/>
      <c r="H164" s="45"/>
    </row>
    <row r="165" s="2" customFormat="1" ht="26.4" customHeight="1">
      <c r="A165" s="39"/>
      <c r="B165" s="45"/>
      <c r="C165" s="293" t="s">
        <v>86</v>
      </c>
      <c r="D165" s="293" t="s">
        <v>87</v>
      </c>
      <c r="E165" s="39"/>
      <c r="F165" s="39"/>
      <c r="G165" s="39"/>
      <c r="H165" s="45"/>
    </row>
    <row r="166" s="2" customFormat="1" ht="16.8" customHeight="1">
      <c r="A166" s="39"/>
      <c r="B166" s="45"/>
      <c r="C166" s="294" t="s">
        <v>1188</v>
      </c>
      <c r="D166" s="295" t="s">
        <v>1189</v>
      </c>
      <c r="E166" s="296" t="s">
        <v>95</v>
      </c>
      <c r="F166" s="297">
        <v>0</v>
      </c>
      <c r="G166" s="39"/>
      <c r="H166" s="45"/>
    </row>
    <row r="167" s="2" customFormat="1" ht="16.8" customHeight="1">
      <c r="A167" s="39"/>
      <c r="B167" s="45"/>
      <c r="C167" s="294" t="s">
        <v>106</v>
      </c>
      <c r="D167" s="295" t="s">
        <v>107</v>
      </c>
      <c r="E167" s="296" t="s">
        <v>97</v>
      </c>
      <c r="F167" s="297">
        <v>10.791</v>
      </c>
      <c r="G167" s="39"/>
      <c r="H167" s="45"/>
    </row>
    <row r="168" s="2" customFormat="1" ht="16.8" customHeight="1">
      <c r="A168" s="39"/>
      <c r="B168" s="45"/>
      <c r="C168" s="298" t="s">
        <v>19</v>
      </c>
      <c r="D168" s="298" t="s">
        <v>938</v>
      </c>
      <c r="E168" s="18" t="s">
        <v>19</v>
      </c>
      <c r="F168" s="299">
        <v>4.5</v>
      </c>
      <c r="G168" s="39"/>
      <c r="H168" s="45"/>
    </row>
    <row r="169" s="2" customFormat="1" ht="16.8" customHeight="1">
      <c r="A169" s="39"/>
      <c r="B169" s="45"/>
      <c r="C169" s="298" t="s">
        <v>19</v>
      </c>
      <c r="D169" s="298" t="s">
        <v>939</v>
      </c>
      <c r="E169" s="18" t="s">
        <v>19</v>
      </c>
      <c r="F169" s="299">
        <v>6.2910000000000004</v>
      </c>
      <c r="G169" s="39"/>
      <c r="H169" s="45"/>
    </row>
    <row r="170" s="2" customFormat="1" ht="16.8" customHeight="1">
      <c r="A170" s="39"/>
      <c r="B170" s="45"/>
      <c r="C170" s="298" t="s">
        <v>106</v>
      </c>
      <c r="D170" s="298" t="s">
        <v>186</v>
      </c>
      <c r="E170" s="18" t="s">
        <v>19</v>
      </c>
      <c r="F170" s="299">
        <v>10.791</v>
      </c>
      <c r="G170" s="39"/>
      <c r="H170" s="45"/>
    </row>
    <row r="171" s="2" customFormat="1" ht="16.8" customHeight="1">
      <c r="A171" s="39"/>
      <c r="B171" s="45"/>
      <c r="C171" s="300" t="s">
        <v>1153</v>
      </c>
      <c r="D171" s="39"/>
      <c r="E171" s="39"/>
      <c r="F171" s="39"/>
      <c r="G171" s="39"/>
      <c r="H171" s="45"/>
    </row>
    <row r="172" s="2" customFormat="1" ht="16.8" customHeight="1">
      <c r="A172" s="39"/>
      <c r="B172" s="45"/>
      <c r="C172" s="298" t="s">
        <v>243</v>
      </c>
      <c r="D172" s="298" t="s">
        <v>1154</v>
      </c>
      <c r="E172" s="18" t="s">
        <v>97</v>
      </c>
      <c r="F172" s="299">
        <v>10.791</v>
      </c>
      <c r="G172" s="39"/>
      <c r="H172" s="45"/>
    </row>
    <row r="173" s="2" customFormat="1" ht="16.8" customHeight="1">
      <c r="A173" s="39"/>
      <c r="B173" s="45"/>
      <c r="C173" s="298" t="s">
        <v>223</v>
      </c>
      <c r="D173" s="298" t="s">
        <v>1155</v>
      </c>
      <c r="E173" s="18" t="s">
        <v>97</v>
      </c>
      <c r="F173" s="299">
        <v>99.647999999999996</v>
      </c>
      <c r="G173" s="39"/>
      <c r="H173" s="45"/>
    </row>
    <row r="174" s="2" customFormat="1" ht="16.8" customHeight="1">
      <c r="A174" s="39"/>
      <c r="B174" s="45"/>
      <c r="C174" s="294" t="s">
        <v>93</v>
      </c>
      <c r="D174" s="295" t="s">
        <v>94</v>
      </c>
      <c r="E174" s="296" t="s">
        <v>95</v>
      </c>
      <c r="F174" s="297">
        <v>115.90000000000001</v>
      </c>
      <c r="G174" s="39"/>
      <c r="H174" s="45"/>
    </row>
    <row r="175" s="2" customFormat="1" ht="16.8" customHeight="1">
      <c r="A175" s="39"/>
      <c r="B175" s="45"/>
      <c r="C175" s="298" t="s">
        <v>19</v>
      </c>
      <c r="D175" s="298" t="s">
        <v>443</v>
      </c>
      <c r="E175" s="18" t="s">
        <v>19</v>
      </c>
      <c r="F175" s="299">
        <v>0</v>
      </c>
      <c r="G175" s="39"/>
      <c r="H175" s="45"/>
    </row>
    <row r="176" s="2" customFormat="1" ht="16.8" customHeight="1">
      <c r="A176" s="39"/>
      <c r="B176" s="45"/>
      <c r="C176" s="298" t="s">
        <v>19</v>
      </c>
      <c r="D176" s="298" t="s">
        <v>1084</v>
      </c>
      <c r="E176" s="18" t="s">
        <v>19</v>
      </c>
      <c r="F176" s="299">
        <v>115.90000000000001</v>
      </c>
      <c r="G176" s="39"/>
      <c r="H176" s="45"/>
    </row>
    <row r="177" s="2" customFormat="1" ht="16.8" customHeight="1">
      <c r="A177" s="39"/>
      <c r="B177" s="45"/>
      <c r="C177" s="298" t="s">
        <v>93</v>
      </c>
      <c r="D177" s="298" t="s">
        <v>445</v>
      </c>
      <c r="E177" s="18" t="s">
        <v>19</v>
      </c>
      <c r="F177" s="299">
        <v>115.90000000000001</v>
      </c>
      <c r="G177" s="39"/>
      <c r="H177" s="45"/>
    </row>
    <row r="178" s="2" customFormat="1" ht="16.8" customHeight="1">
      <c r="A178" s="39"/>
      <c r="B178" s="45"/>
      <c r="C178" s="300" t="s">
        <v>1153</v>
      </c>
      <c r="D178" s="39"/>
      <c r="E178" s="39"/>
      <c r="F178" s="39"/>
      <c r="G178" s="39"/>
      <c r="H178" s="45"/>
    </row>
    <row r="179" s="2" customFormat="1" ht="16.8" customHeight="1">
      <c r="A179" s="39"/>
      <c r="B179" s="45"/>
      <c r="C179" s="298" t="s">
        <v>439</v>
      </c>
      <c r="D179" s="298" t="s">
        <v>1161</v>
      </c>
      <c r="E179" s="18" t="s">
        <v>95</v>
      </c>
      <c r="F179" s="299">
        <v>231.80000000000001</v>
      </c>
      <c r="G179" s="39"/>
      <c r="H179" s="45"/>
    </row>
    <row r="180" s="2" customFormat="1" ht="16.8" customHeight="1">
      <c r="A180" s="39"/>
      <c r="B180" s="45"/>
      <c r="C180" s="298" t="s">
        <v>888</v>
      </c>
      <c r="D180" s="298" t="s">
        <v>1190</v>
      </c>
      <c r="E180" s="18" t="s">
        <v>148</v>
      </c>
      <c r="F180" s="299">
        <v>104.31</v>
      </c>
      <c r="G180" s="39"/>
      <c r="H180" s="45"/>
    </row>
    <row r="181" s="2" customFormat="1" ht="16.8" customHeight="1">
      <c r="A181" s="39"/>
      <c r="B181" s="45"/>
      <c r="C181" s="298" t="s">
        <v>156</v>
      </c>
      <c r="D181" s="298" t="s">
        <v>1163</v>
      </c>
      <c r="E181" s="18" t="s">
        <v>148</v>
      </c>
      <c r="F181" s="299">
        <v>162.25999999999999</v>
      </c>
      <c r="G181" s="39"/>
      <c r="H181" s="45"/>
    </row>
    <row r="182" s="2" customFormat="1" ht="16.8" customHeight="1">
      <c r="A182" s="39"/>
      <c r="B182" s="45"/>
      <c r="C182" s="298" t="s">
        <v>898</v>
      </c>
      <c r="D182" s="298" t="s">
        <v>1191</v>
      </c>
      <c r="E182" s="18" t="s">
        <v>97</v>
      </c>
      <c r="F182" s="299">
        <v>30.286999999999999</v>
      </c>
      <c r="G182" s="39"/>
      <c r="H182" s="45"/>
    </row>
    <row r="183" s="2" customFormat="1" ht="16.8" customHeight="1">
      <c r="A183" s="39"/>
      <c r="B183" s="45"/>
      <c r="C183" s="298" t="s">
        <v>267</v>
      </c>
      <c r="D183" s="298" t="s">
        <v>1164</v>
      </c>
      <c r="E183" s="18" t="s">
        <v>148</v>
      </c>
      <c r="F183" s="299">
        <v>104.31</v>
      </c>
      <c r="G183" s="39"/>
      <c r="H183" s="45"/>
    </row>
    <row r="184" s="2" customFormat="1" ht="16.8" customHeight="1">
      <c r="A184" s="39"/>
      <c r="B184" s="45"/>
      <c r="C184" s="298" t="s">
        <v>271</v>
      </c>
      <c r="D184" s="298" t="s">
        <v>1165</v>
      </c>
      <c r="E184" s="18" t="s">
        <v>148</v>
      </c>
      <c r="F184" s="299">
        <v>162.25999999999999</v>
      </c>
      <c r="G184" s="39"/>
      <c r="H184" s="45"/>
    </row>
    <row r="185" s="2" customFormat="1" ht="16.8" customHeight="1">
      <c r="A185" s="39"/>
      <c r="B185" s="45"/>
      <c r="C185" s="298" t="s">
        <v>277</v>
      </c>
      <c r="D185" s="298" t="s">
        <v>1166</v>
      </c>
      <c r="E185" s="18" t="s">
        <v>148</v>
      </c>
      <c r="F185" s="299">
        <v>162.25999999999999</v>
      </c>
      <c r="G185" s="39"/>
      <c r="H185" s="45"/>
    </row>
    <row r="186" s="2" customFormat="1" ht="16.8" customHeight="1">
      <c r="A186" s="39"/>
      <c r="B186" s="45"/>
      <c r="C186" s="298" t="s">
        <v>282</v>
      </c>
      <c r="D186" s="298" t="s">
        <v>1167</v>
      </c>
      <c r="E186" s="18" t="s">
        <v>148</v>
      </c>
      <c r="F186" s="299">
        <v>162.25999999999999</v>
      </c>
      <c r="G186" s="39"/>
      <c r="H186" s="45"/>
    </row>
    <row r="187" s="2" customFormat="1" ht="16.8" customHeight="1">
      <c r="A187" s="39"/>
      <c r="B187" s="45"/>
      <c r="C187" s="298" t="s">
        <v>287</v>
      </c>
      <c r="D187" s="298" t="s">
        <v>1168</v>
      </c>
      <c r="E187" s="18" t="s">
        <v>148</v>
      </c>
      <c r="F187" s="299">
        <v>162.25999999999999</v>
      </c>
      <c r="G187" s="39"/>
      <c r="H187" s="45"/>
    </row>
    <row r="188" s="2" customFormat="1" ht="16.8" customHeight="1">
      <c r="A188" s="39"/>
      <c r="B188" s="45"/>
      <c r="C188" s="298" t="s">
        <v>433</v>
      </c>
      <c r="D188" s="298" t="s">
        <v>1169</v>
      </c>
      <c r="E188" s="18" t="s">
        <v>95</v>
      </c>
      <c r="F188" s="299">
        <v>231.80000000000001</v>
      </c>
      <c r="G188" s="39"/>
      <c r="H188" s="45"/>
    </row>
    <row r="189" s="2" customFormat="1" ht="16.8" customHeight="1">
      <c r="A189" s="39"/>
      <c r="B189" s="45"/>
      <c r="C189" s="294" t="s">
        <v>103</v>
      </c>
      <c r="D189" s="295" t="s">
        <v>104</v>
      </c>
      <c r="E189" s="296" t="s">
        <v>97</v>
      </c>
      <c r="F189" s="297">
        <v>40.914000000000001</v>
      </c>
      <c r="G189" s="39"/>
      <c r="H189" s="45"/>
    </row>
    <row r="190" s="2" customFormat="1" ht="16.8" customHeight="1">
      <c r="A190" s="39"/>
      <c r="B190" s="45"/>
      <c r="C190" s="298" t="s">
        <v>19</v>
      </c>
      <c r="D190" s="298" t="s">
        <v>922</v>
      </c>
      <c r="E190" s="18" t="s">
        <v>19</v>
      </c>
      <c r="F190" s="299">
        <v>15.75</v>
      </c>
      <c r="G190" s="39"/>
      <c r="H190" s="45"/>
    </row>
    <row r="191" s="2" customFormat="1" ht="16.8" customHeight="1">
      <c r="A191" s="39"/>
      <c r="B191" s="45"/>
      <c r="C191" s="298" t="s">
        <v>19</v>
      </c>
      <c r="D191" s="298" t="s">
        <v>923</v>
      </c>
      <c r="E191" s="18" t="s">
        <v>19</v>
      </c>
      <c r="F191" s="299">
        <v>25.164000000000001</v>
      </c>
      <c r="G191" s="39"/>
      <c r="H191" s="45"/>
    </row>
    <row r="192" s="2" customFormat="1" ht="16.8" customHeight="1">
      <c r="A192" s="39"/>
      <c r="B192" s="45"/>
      <c r="C192" s="298" t="s">
        <v>103</v>
      </c>
      <c r="D192" s="298" t="s">
        <v>186</v>
      </c>
      <c r="E192" s="18" t="s">
        <v>19</v>
      </c>
      <c r="F192" s="299">
        <v>40.914000000000001</v>
      </c>
      <c r="G192" s="39"/>
      <c r="H192" s="45"/>
    </row>
    <row r="193" s="2" customFormat="1" ht="16.8" customHeight="1">
      <c r="A193" s="39"/>
      <c r="B193" s="45"/>
      <c r="C193" s="300" t="s">
        <v>1153</v>
      </c>
      <c r="D193" s="39"/>
      <c r="E193" s="39"/>
      <c r="F193" s="39"/>
      <c r="G193" s="39"/>
      <c r="H193" s="45"/>
    </row>
    <row r="194" s="2" customFormat="1" ht="16.8" customHeight="1">
      <c r="A194" s="39"/>
      <c r="B194" s="45"/>
      <c r="C194" s="298" t="s">
        <v>230</v>
      </c>
      <c r="D194" s="298" t="s">
        <v>1159</v>
      </c>
      <c r="E194" s="18" t="s">
        <v>97</v>
      </c>
      <c r="F194" s="299">
        <v>40.914000000000001</v>
      </c>
      <c r="G194" s="39"/>
      <c r="H194" s="45"/>
    </row>
    <row r="195" s="2" customFormat="1" ht="16.8" customHeight="1">
      <c r="A195" s="39"/>
      <c r="B195" s="45"/>
      <c r="C195" s="298" t="s">
        <v>223</v>
      </c>
      <c r="D195" s="298" t="s">
        <v>1155</v>
      </c>
      <c r="E195" s="18" t="s">
        <v>97</v>
      </c>
      <c r="F195" s="299">
        <v>99.647999999999996</v>
      </c>
      <c r="G195" s="39"/>
      <c r="H195" s="45"/>
    </row>
    <row r="196" s="2" customFormat="1" ht="16.8" customHeight="1">
      <c r="A196" s="39"/>
      <c r="B196" s="45"/>
      <c r="C196" s="294" t="s">
        <v>112</v>
      </c>
      <c r="D196" s="295" t="s">
        <v>113</v>
      </c>
      <c r="E196" s="296" t="s">
        <v>97</v>
      </c>
      <c r="F196" s="297">
        <v>0.081000000000000003</v>
      </c>
      <c r="G196" s="39"/>
      <c r="H196" s="45"/>
    </row>
    <row r="197" s="2" customFormat="1" ht="16.8" customHeight="1">
      <c r="A197" s="39"/>
      <c r="B197" s="45"/>
      <c r="C197" s="298" t="s">
        <v>19</v>
      </c>
      <c r="D197" s="298" t="s">
        <v>941</v>
      </c>
      <c r="E197" s="18" t="s">
        <v>19</v>
      </c>
      <c r="F197" s="299">
        <v>0.081000000000000003</v>
      </c>
      <c r="G197" s="39"/>
      <c r="H197" s="45"/>
    </row>
    <row r="198" s="2" customFormat="1" ht="16.8" customHeight="1">
      <c r="A198" s="39"/>
      <c r="B198" s="45"/>
      <c r="C198" s="298" t="s">
        <v>112</v>
      </c>
      <c r="D198" s="298" t="s">
        <v>186</v>
      </c>
      <c r="E198" s="18" t="s">
        <v>19</v>
      </c>
      <c r="F198" s="299">
        <v>0.081000000000000003</v>
      </c>
      <c r="G198" s="39"/>
      <c r="H198" s="45"/>
    </row>
    <row r="199" s="2" customFormat="1" ht="16.8" customHeight="1">
      <c r="A199" s="39"/>
      <c r="B199" s="45"/>
      <c r="C199" s="300" t="s">
        <v>1153</v>
      </c>
      <c r="D199" s="39"/>
      <c r="E199" s="39"/>
      <c r="F199" s="39"/>
      <c r="G199" s="39"/>
      <c r="H199" s="45"/>
    </row>
    <row r="200" s="2" customFormat="1" ht="16.8" customHeight="1">
      <c r="A200" s="39"/>
      <c r="B200" s="45"/>
      <c r="C200" s="298" t="s">
        <v>249</v>
      </c>
      <c r="D200" s="298" t="s">
        <v>1170</v>
      </c>
      <c r="E200" s="18" t="s">
        <v>97</v>
      </c>
      <c r="F200" s="299">
        <v>0.081000000000000003</v>
      </c>
      <c r="G200" s="39"/>
      <c r="H200" s="45"/>
    </row>
    <row r="201" s="2" customFormat="1" ht="16.8" customHeight="1">
      <c r="A201" s="39"/>
      <c r="B201" s="45"/>
      <c r="C201" s="298" t="s">
        <v>223</v>
      </c>
      <c r="D201" s="298" t="s">
        <v>1155</v>
      </c>
      <c r="E201" s="18" t="s">
        <v>97</v>
      </c>
      <c r="F201" s="299">
        <v>99.647999999999996</v>
      </c>
      <c r="G201" s="39"/>
      <c r="H201" s="45"/>
    </row>
    <row r="202" s="2" customFormat="1" ht="16.8" customHeight="1">
      <c r="A202" s="39"/>
      <c r="B202" s="45"/>
      <c r="C202" s="294" t="s">
        <v>880</v>
      </c>
      <c r="D202" s="295" t="s">
        <v>881</v>
      </c>
      <c r="E202" s="296" t="s">
        <v>95</v>
      </c>
      <c r="F202" s="297">
        <v>69.900000000000006</v>
      </c>
      <c r="G202" s="39"/>
      <c r="H202" s="45"/>
    </row>
    <row r="203" s="2" customFormat="1" ht="16.8" customHeight="1">
      <c r="A203" s="39"/>
      <c r="B203" s="45"/>
      <c r="C203" s="298" t="s">
        <v>19</v>
      </c>
      <c r="D203" s="298" t="s">
        <v>991</v>
      </c>
      <c r="E203" s="18" t="s">
        <v>19</v>
      </c>
      <c r="F203" s="299">
        <v>14.1</v>
      </c>
      <c r="G203" s="39"/>
      <c r="H203" s="45"/>
    </row>
    <row r="204" s="2" customFormat="1" ht="16.8" customHeight="1">
      <c r="A204" s="39"/>
      <c r="B204" s="45"/>
      <c r="C204" s="298" t="s">
        <v>19</v>
      </c>
      <c r="D204" s="298" t="s">
        <v>992</v>
      </c>
      <c r="E204" s="18" t="s">
        <v>19</v>
      </c>
      <c r="F204" s="299">
        <v>55.799999999999997</v>
      </c>
      <c r="G204" s="39"/>
      <c r="H204" s="45"/>
    </row>
    <row r="205" s="2" customFormat="1" ht="16.8" customHeight="1">
      <c r="A205" s="39"/>
      <c r="B205" s="45"/>
      <c r="C205" s="298" t="s">
        <v>880</v>
      </c>
      <c r="D205" s="298" t="s">
        <v>186</v>
      </c>
      <c r="E205" s="18" t="s">
        <v>19</v>
      </c>
      <c r="F205" s="299">
        <v>69.900000000000006</v>
      </c>
      <c r="G205" s="39"/>
      <c r="H205" s="45"/>
    </row>
    <row r="206" s="2" customFormat="1" ht="16.8" customHeight="1">
      <c r="A206" s="39"/>
      <c r="B206" s="45"/>
      <c r="C206" s="300" t="s">
        <v>1153</v>
      </c>
      <c r="D206" s="39"/>
      <c r="E206" s="39"/>
      <c r="F206" s="39"/>
      <c r="G206" s="39"/>
      <c r="H206" s="45"/>
    </row>
    <row r="207" s="2" customFormat="1" ht="16.8" customHeight="1">
      <c r="A207" s="39"/>
      <c r="B207" s="45"/>
      <c r="C207" s="298" t="s">
        <v>987</v>
      </c>
      <c r="D207" s="298" t="s">
        <v>1192</v>
      </c>
      <c r="E207" s="18" t="s">
        <v>95</v>
      </c>
      <c r="F207" s="299">
        <v>69.900000000000006</v>
      </c>
      <c r="G207" s="39"/>
      <c r="H207" s="45"/>
    </row>
    <row r="208" s="2" customFormat="1" ht="16.8" customHeight="1">
      <c r="A208" s="39"/>
      <c r="B208" s="45"/>
      <c r="C208" s="298" t="s">
        <v>898</v>
      </c>
      <c r="D208" s="298" t="s">
        <v>1191</v>
      </c>
      <c r="E208" s="18" t="s">
        <v>97</v>
      </c>
      <c r="F208" s="299">
        <v>30.286999999999999</v>
      </c>
      <c r="G208" s="39"/>
      <c r="H208" s="45"/>
    </row>
    <row r="209" s="2" customFormat="1" ht="16.8" customHeight="1">
      <c r="A209" s="39"/>
      <c r="B209" s="45"/>
      <c r="C209" s="298" t="s">
        <v>199</v>
      </c>
      <c r="D209" s="298" t="s">
        <v>1158</v>
      </c>
      <c r="E209" s="18" t="s">
        <v>148</v>
      </c>
      <c r="F209" s="299">
        <v>407.66000000000002</v>
      </c>
      <c r="G209" s="39"/>
      <c r="H209" s="45"/>
    </row>
    <row r="210" s="2" customFormat="1" ht="16.8" customHeight="1">
      <c r="A210" s="39"/>
      <c r="B210" s="45"/>
      <c r="C210" s="298" t="s">
        <v>230</v>
      </c>
      <c r="D210" s="298" t="s">
        <v>1159</v>
      </c>
      <c r="E210" s="18" t="s">
        <v>97</v>
      </c>
      <c r="F210" s="299">
        <v>40.914000000000001</v>
      </c>
      <c r="G210" s="39"/>
      <c r="H210" s="45"/>
    </row>
    <row r="211" s="2" customFormat="1" ht="16.8" customHeight="1">
      <c r="A211" s="39"/>
      <c r="B211" s="45"/>
      <c r="C211" s="298" t="s">
        <v>243</v>
      </c>
      <c r="D211" s="298" t="s">
        <v>1154</v>
      </c>
      <c r="E211" s="18" t="s">
        <v>97</v>
      </c>
      <c r="F211" s="299">
        <v>10.791</v>
      </c>
      <c r="G211" s="39"/>
      <c r="H211" s="45"/>
    </row>
    <row r="212" s="2" customFormat="1" ht="16.8" customHeight="1">
      <c r="A212" s="39"/>
      <c r="B212" s="45"/>
      <c r="C212" s="298" t="s">
        <v>368</v>
      </c>
      <c r="D212" s="298" t="s">
        <v>1160</v>
      </c>
      <c r="E212" s="18" t="s">
        <v>95</v>
      </c>
      <c r="F212" s="299">
        <v>119.90000000000001</v>
      </c>
      <c r="G212" s="39"/>
      <c r="H212" s="45"/>
    </row>
    <row r="213" s="2" customFormat="1" ht="16.8" customHeight="1">
      <c r="A213" s="39"/>
      <c r="B213" s="45"/>
      <c r="C213" s="298" t="s">
        <v>373</v>
      </c>
      <c r="D213" s="298" t="s">
        <v>374</v>
      </c>
      <c r="E213" s="18" t="s">
        <v>95</v>
      </c>
      <c r="F213" s="299">
        <v>69.900000000000006</v>
      </c>
      <c r="G213" s="39"/>
      <c r="H213" s="45"/>
    </row>
    <row r="214" s="2" customFormat="1" ht="16.8" customHeight="1">
      <c r="A214" s="39"/>
      <c r="B214" s="45"/>
      <c r="C214" s="294" t="s">
        <v>884</v>
      </c>
      <c r="D214" s="295" t="s">
        <v>885</v>
      </c>
      <c r="E214" s="296" t="s">
        <v>95</v>
      </c>
      <c r="F214" s="297">
        <v>50</v>
      </c>
      <c r="G214" s="39"/>
      <c r="H214" s="45"/>
    </row>
    <row r="215" s="2" customFormat="1" ht="16.8" customHeight="1">
      <c r="A215" s="39"/>
      <c r="B215" s="45"/>
      <c r="C215" s="298" t="s">
        <v>19</v>
      </c>
      <c r="D215" s="298" t="s">
        <v>982</v>
      </c>
      <c r="E215" s="18" t="s">
        <v>19</v>
      </c>
      <c r="F215" s="299">
        <v>50</v>
      </c>
      <c r="G215" s="39"/>
      <c r="H215" s="45"/>
    </row>
    <row r="216" s="2" customFormat="1" ht="16.8" customHeight="1">
      <c r="A216" s="39"/>
      <c r="B216" s="45"/>
      <c r="C216" s="298" t="s">
        <v>884</v>
      </c>
      <c r="D216" s="298" t="s">
        <v>186</v>
      </c>
      <c r="E216" s="18" t="s">
        <v>19</v>
      </c>
      <c r="F216" s="299">
        <v>50</v>
      </c>
      <c r="G216" s="39"/>
      <c r="H216" s="45"/>
    </row>
    <row r="217" s="2" customFormat="1" ht="16.8" customHeight="1">
      <c r="A217" s="39"/>
      <c r="B217" s="45"/>
      <c r="C217" s="300" t="s">
        <v>1153</v>
      </c>
      <c r="D217" s="39"/>
      <c r="E217" s="39"/>
      <c r="F217" s="39"/>
      <c r="G217" s="39"/>
      <c r="H217" s="45"/>
    </row>
    <row r="218" s="2" customFormat="1" ht="16.8" customHeight="1">
      <c r="A218" s="39"/>
      <c r="B218" s="45"/>
      <c r="C218" s="298" t="s">
        <v>978</v>
      </c>
      <c r="D218" s="298" t="s">
        <v>1193</v>
      </c>
      <c r="E218" s="18" t="s">
        <v>95</v>
      </c>
      <c r="F218" s="299">
        <v>50</v>
      </c>
      <c r="G218" s="39"/>
      <c r="H218" s="45"/>
    </row>
    <row r="219" s="2" customFormat="1" ht="16.8" customHeight="1">
      <c r="A219" s="39"/>
      <c r="B219" s="45"/>
      <c r="C219" s="298" t="s">
        <v>898</v>
      </c>
      <c r="D219" s="298" t="s">
        <v>1191</v>
      </c>
      <c r="E219" s="18" t="s">
        <v>97</v>
      </c>
      <c r="F219" s="299">
        <v>30.286999999999999</v>
      </c>
      <c r="G219" s="39"/>
      <c r="H219" s="45"/>
    </row>
    <row r="220" s="2" customFormat="1" ht="16.8" customHeight="1">
      <c r="A220" s="39"/>
      <c r="B220" s="45"/>
      <c r="C220" s="298" t="s">
        <v>199</v>
      </c>
      <c r="D220" s="298" t="s">
        <v>1158</v>
      </c>
      <c r="E220" s="18" t="s">
        <v>148</v>
      </c>
      <c r="F220" s="299">
        <v>407.66000000000002</v>
      </c>
      <c r="G220" s="39"/>
      <c r="H220" s="45"/>
    </row>
    <row r="221" s="2" customFormat="1" ht="16.8" customHeight="1">
      <c r="A221" s="39"/>
      <c r="B221" s="45"/>
      <c r="C221" s="298" t="s">
        <v>230</v>
      </c>
      <c r="D221" s="298" t="s">
        <v>1159</v>
      </c>
      <c r="E221" s="18" t="s">
        <v>97</v>
      </c>
      <c r="F221" s="299">
        <v>40.914000000000001</v>
      </c>
      <c r="G221" s="39"/>
      <c r="H221" s="45"/>
    </row>
    <row r="222" s="2" customFormat="1" ht="16.8" customHeight="1">
      <c r="A222" s="39"/>
      <c r="B222" s="45"/>
      <c r="C222" s="298" t="s">
        <v>243</v>
      </c>
      <c r="D222" s="298" t="s">
        <v>1154</v>
      </c>
      <c r="E222" s="18" t="s">
        <v>97</v>
      </c>
      <c r="F222" s="299">
        <v>10.791</v>
      </c>
      <c r="G222" s="39"/>
      <c r="H222" s="45"/>
    </row>
    <row r="223" s="2" customFormat="1" ht="16.8" customHeight="1">
      <c r="A223" s="39"/>
      <c r="B223" s="45"/>
      <c r="C223" s="298" t="s">
        <v>1064</v>
      </c>
      <c r="D223" s="298" t="s">
        <v>1065</v>
      </c>
      <c r="E223" s="18" t="s">
        <v>95</v>
      </c>
      <c r="F223" s="299">
        <v>50</v>
      </c>
      <c r="G223" s="39"/>
      <c r="H223" s="45"/>
    </row>
    <row r="224" s="2" customFormat="1" ht="16.8" customHeight="1">
      <c r="A224" s="39"/>
      <c r="B224" s="45"/>
      <c r="C224" s="298" t="s">
        <v>368</v>
      </c>
      <c r="D224" s="298" t="s">
        <v>1160</v>
      </c>
      <c r="E224" s="18" t="s">
        <v>95</v>
      </c>
      <c r="F224" s="299">
        <v>119.90000000000001</v>
      </c>
      <c r="G224" s="39"/>
      <c r="H224" s="45"/>
    </row>
    <row r="225" s="2" customFormat="1" ht="16.8" customHeight="1">
      <c r="A225" s="39"/>
      <c r="B225" s="45"/>
      <c r="C225" s="294" t="s">
        <v>501</v>
      </c>
      <c r="D225" s="295" t="s">
        <v>502</v>
      </c>
      <c r="E225" s="296" t="s">
        <v>148</v>
      </c>
      <c r="F225" s="297">
        <v>3.6000000000000001</v>
      </c>
      <c r="G225" s="39"/>
      <c r="H225" s="45"/>
    </row>
    <row r="226" s="2" customFormat="1" ht="16.8" customHeight="1">
      <c r="A226" s="39"/>
      <c r="B226" s="45"/>
      <c r="C226" s="298" t="s">
        <v>19</v>
      </c>
      <c r="D226" s="298" t="s">
        <v>928</v>
      </c>
      <c r="E226" s="18" t="s">
        <v>19</v>
      </c>
      <c r="F226" s="299">
        <v>3.6000000000000001</v>
      </c>
      <c r="G226" s="39"/>
      <c r="H226" s="45"/>
    </row>
    <row r="227" s="2" customFormat="1" ht="16.8" customHeight="1">
      <c r="A227" s="39"/>
      <c r="B227" s="45"/>
      <c r="C227" s="298" t="s">
        <v>501</v>
      </c>
      <c r="D227" s="298" t="s">
        <v>186</v>
      </c>
      <c r="E227" s="18" t="s">
        <v>19</v>
      </c>
      <c r="F227" s="299">
        <v>3.6000000000000001</v>
      </c>
      <c r="G227" s="39"/>
      <c r="H227" s="45"/>
    </row>
    <row r="228" s="2" customFormat="1" ht="16.8" customHeight="1">
      <c r="A228" s="39"/>
      <c r="B228" s="45"/>
      <c r="C228" s="300" t="s">
        <v>1153</v>
      </c>
      <c r="D228" s="39"/>
      <c r="E228" s="39"/>
      <c r="F228" s="39"/>
      <c r="G228" s="39"/>
      <c r="H228" s="45"/>
    </row>
    <row r="229" s="2" customFormat="1" ht="16.8" customHeight="1">
      <c r="A229" s="39"/>
      <c r="B229" s="45"/>
      <c r="C229" s="298" t="s">
        <v>592</v>
      </c>
      <c r="D229" s="298" t="s">
        <v>1179</v>
      </c>
      <c r="E229" s="18" t="s">
        <v>148</v>
      </c>
      <c r="F229" s="299">
        <v>3.6000000000000001</v>
      </c>
      <c r="G229" s="39"/>
      <c r="H229" s="45"/>
    </row>
    <row r="230" s="2" customFormat="1" ht="16.8" customHeight="1">
      <c r="A230" s="39"/>
      <c r="B230" s="45"/>
      <c r="C230" s="298" t="s">
        <v>528</v>
      </c>
      <c r="D230" s="298" t="s">
        <v>1180</v>
      </c>
      <c r="E230" s="18" t="s">
        <v>148</v>
      </c>
      <c r="F230" s="299">
        <v>3.6000000000000001</v>
      </c>
      <c r="G230" s="39"/>
      <c r="H230" s="45"/>
    </row>
    <row r="231" s="2" customFormat="1" ht="16.8" customHeight="1">
      <c r="A231" s="39"/>
      <c r="B231" s="45"/>
      <c r="C231" s="298" t="s">
        <v>898</v>
      </c>
      <c r="D231" s="298" t="s">
        <v>1191</v>
      </c>
      <c r="E231" s="18" t="s">
        <v>97</v>
      </c>
      <c r="F231" s="299">
        <v>30.286999999999999</v>
      </c>
      <c r="G231" s="39"/>
      <c r="H231" s="45"/>
    </row>
    <row r="232" s="2" customFormat="1" ht="16.8" customHeight="1">
      <c r="A232" s="39"/>
      <c r="B232" s="45"/>
      <c r="C232" s="294" t="s">
        <v>49</v>
      </c>
      <c r="D232" s="295" t="s">
        <v>96</v>
      </c>
      <c r="E232" s="296" t="s">
        <v>97</v>
      </c>
      <c r="F232" s="297">
        <v>151.434</v>
      </c>
      <c r="G232" s="39"/>
      <c r="H232" s="45"/>
    </row>
    <row r="233" s="2" customFormat="1" ht="16.8" customHeight="1">
      <c r="A233" s="39"/>
      <c r="B233" s="45"/>
      <c r="C233" s="298" t="s">
        <v>19</v>
      </c>
      <c r="D233" s="298" t="s">
        <v>902</v>
      </c>
      <c r="E233" s="18" t="s">
        <v>19</v>
      </c>
      <c r="F233" s="299">
        <v>76.5</v>
      </c>
      <c r="G233" s="39"/>
      <c r="H233" s="45"/>
    </row>
    <row r="234" s="2" customFormat="1" ht="16.8" customHeight="1">
      <c r="A234" s="39"/>
      <c r="B234" s="45"/>
      <c r="C234" s="298" t="s">
        <v>19</v>
      </c>
      <c r="D234" s="298" t="s">
        <v>903</v>
      </c>
      <c r="E234" s="18" t="s">
        <v>19</v>
      </c>
      <c r="F234" s="299">
        <v>106.947</v>
      </c>
      <c r="G234" s="39"/>
      <c r="H234" s="45"/>
    </row>
    <row r="235" s="2" customFormat="1" ht="16.8" customHeight="1">
      <c r="A235" s="39"/>
      <c r="B235" s="45"/>
      <c r="C235" s="298" t="s">
        <v>19</v>
      </c>
      <c r="D235" s="298" t="s">
        <v>184</v>
      </c>
      <c r="E235" s="18" t="s">
        <v>19</v>
      </c>
      <c r="F235" s="299">
        <v>0</v>
      </c>
      <c r="G235" s="39"/>
      <c r="H235" s="45"/>
    </row>
    <row r="236" s="2" customFormat="1" ht="16.8" customHeight="1">
      <c r="A236" s="39"/>
      <c r="B236" s="45"/>
      <c r="C236" s="298" t="s">
        <v>19</v>
      </c>
      <c r="D236" s="298" t="s">
        <v>904</v>
      </c>
      <c r="E236" s="18" t="s">
        <v>19</v>
      </c>
      <c r="F236" s="299">
        <v>-31.292999999999999</v>
      </c>
      <c r="G236" s="39"/>
      <c r="H236" s="45"/>
    </row>
    <row r="237" s="2" customFormat="1" ht="16.8" customHeight="1">
      <c r="A237" s="39"/>
      <c r="B237" s="45"/>
      <c r="C237" s="298" t="s">
        <v>19</v>
      </c>
      <c r="D237" s="298" t="s">
        <v>562</v>
      </c>
      <c r="E237" s="18" t="s">
        <v>19</v>
      </c>
      <c r="F237" s="299">
        <v>-0.71999999999999997</v>
      </c>
      <c r="G237" s="39"/>
      <c r="H237" s="45"/>
    </row>
    <row r="238" s="2" customFormat="1" ht="16.8" customHeight="1">
      <c r="A238" s="39"/>
      <c r="B238" s="45"/>
      <c r="C238" s="298" t="s">
        <v>49</v>
      </c>
      <c r="D238" s="298" t="s">
        <v>186</v>
      </c>
      <c r="E238" s="18" t="s">
        <v>19</v>
      </c>
      <c r="F238" s="299">
        <v>151.434</v>
      </c>
      <c r="G238" s="39"/>
      <c r="H238" s="45"/>
    </row>
    <row r="239" s="2" customFormat="1" ht="16.8" customHeight="1">
      <c r="A239" s="39"/>
      <c r="B239" s="45"/>
      <c r="C239" s="300" t="s">
        <v>1153</v>
      </c>
      <c r="D239" s="39"/>
      <c r="E239" s="39"/>
      <c r="F239" s="39"/>
      <c r="G239" s="39"/>
      <c r="H239" s="45"/>
    </row>
    <row r="240" s="2" customFormat="1" ht="16.8" customHeight="1">
      <c r="A240" s="39"/>
      <c r="B240" s="45"/>
      <c r="C240" s="298" t="s">
        <v>898</v>
      </c>
      <c r="D240" s="298" t="s">
        <v>1191</v>
      </c>
      <c r="E240" s="18" t="s">
        <v>97</v>
      </c>
      <c r="F240" s="299">
        <v>30.286999999999999</v>
      </c>
      <c r="G240" s="39"/>
      <c r="H240" s="45"/>
    </row>
    <row r="241" s="2" customFormat="1" ht="16.8" customHeight="1">
      <c r="A241" s="39"/>
      <c r="B241" s="45"/>
      <c r="C241" s="298" t="s">
        <v>894</v>
      </c>
      <c r="D241" s="298" t="s">
        <v>1194</v>
      </c>
      <c r="E241" s="18" t="s">
        <v>97</v>
      </c>
      <c r="F241" s="299">
        <v>30.286999999999999</v>
      </c>
      <c r="G241" s="39"/>
      <c r="H241" s="45"/>
    </row>
    <row r="242" s="2" customFormat="1" ht="16.8" customHeight="1">
      <c r="A242" s="39"/>
      <c r="B242" s="45"/>
      <c r="C242" s="298" t="s">
        <v>905</v>
      </c>
      <c r="D242" s="298" t="s">
        <v>1195</v>
      </c>
      <c r="E242" s="18" t="s">
        <v>97</v>
      </c>
      <c r="F242" s="299">
        <v>60.573999999999998</v>
      </c>
      <c r="G242" s="39"/>
      <c r="H242" s="45"/>
    </row>
    <row r="243" s="2" customFormat="1" ht="16.8" customHeight="1">
      <c r="A243" s="39"/>
      <c r="B243" s="45"/>
      <c r="C243" s="298" t="s">
        <v>909</v>
      </c>
      <c r="D243" s="298" t="s">
        <v>1196</v>
      </c>
      <c r="E243" s="18" t="s">
        <v>97</v>
      </c>
      <c r="F243" s="299">
        <v>30.286999999999999</v>
      </c>
      <c r="G243" s="39"/>
      <c r="H243" s="45"/>
    </row>
    <row r="244" s="2" customFormat="1" ht="16.8" customHeight="1">
      <c r="A244" s="39"/>
      <c r="B244" s="45"/>
      <c r="C244" s="298" t="s">
        <v>210</v>
      </c>
      <c r="D244" s="298" t="s">
        <v>1174</v>
      </c>
      <c r="E244" s="18" t="s">
        <v>97</v>
      </c>
      <c r="F244" s="299">
        <v>51.786000000000001</v>
      </c>
      <c r="G244" s="39"/>
      <c r="H244" s="45"/>
    </row>
    <row r="245" s="2" customFormat="1" ht="16.8" customHeight="1">
      <c r="A245" s="39"/>
      <c r="B245" s="45"/>
      <c r="C245" s="298" t="s">
        <v>215</v>
      </c>
      <c r="D245" s="298" t="s">
        <v>1175</v>
      </c>
      <c r="E245" s="18" t="s">
        <v>217</v>
      </c>
      <c r="F245" s="299">
        <v>98.393000000000001</v>
      </c>
      <c r="G245" s="39"/>
      <c r="H245" s="45"/>
    </row>
    <row r="246" s="2" customFormat="1" ht="16.8" customHeight="1">
      <c r="A246" s="39"/>
      <c r="B246" s="45"/>
      <c r="C246" s="298" t="s">
        <v>223</v>
      </c>
      <c r="D246" s="298" t="s">
        <v>1155</v>
      </c>
      <c r="E246" s="18" t="s">
        <v>97</v>
      </c>
      <c r="F246" s="299">
        <v>99.647999999999996</v>
      </c>
      <c r="G246" s="39"/>
      <c r="H246" s="45"/>
    </row>
    <row r="247" s="2" customFormat="1" ht="16.8" customHeight="1">
      <c r="A247" s="39"/>
      <c r="B247" s="45"/>
      <c r="C247" s="294" t="s">
        <v>100</v>
      </c>
      <c r="D247" s="295" t="s">
        <v>101</v>
      </c>
      <c r="E247" s="296" t="s">
        <v>97</v>
      </c>
      <c r="F247" s="297">
        <v>99.647999999999996</v>
      </c>
      <c r="G247" s="39"/>
      <c r="H247" s="45"/>
    </row>
    <row r="248" s="2" customFormat="1" ht="16.8" customHeight="1">
      <c r="A248" s="39"/>
      <c r="B248" s="45"/>
      <c r="C248" s="298" t="s">
        <v>19</v>
      </c>
      <c r="D248" s="298" t="s">
        <v>227</v>
      </c>
      <c r="E248" s="18" t="s">
        <v>19</v>
      </c>
      <c r="F248" s="299">
        <v>151.434</v>
      </c>
      <c r="G248" s="39"/>
      <c r="H248" s="45"/>
    </row>
    <row r="249" s="2" customFormat="1" ht="16.8" customHeight="1">
      <c r="A249" s="39"/>
      <c r="B249" s="45"/>
      <c r="C249" s="298" t="s">
        <v>19</v>
      </c>
      <c r="D249" s="298" t="s">
        <v>920</v>
      </c>
      <c r="E249" s="18" t="s">
        <v>19</v>
      </c>
      <c r="F249" s="299">
        <v>-51.786000000000001</v>
      </c>
      <c r="G249" s="39"/>
      <c r="H249" s="45"/>
    </row>
    <row r="250" s="2" customFormat="1" ht="16.8" customHeight="1">
      <c r="A250" s="39"/>
      <c r="B250" s="45"/>
      <c r="C250" s="298" t="s">
        <v>100</v>
      </c>
      <c r="D250" s="298" t="s">
        <v>186</v>
      </c>
      <c r="E250" s="18" t="s">
        <v>19</v>
      </c>
      <c r="F250" s="299">
        <v>99.647999999999996</v>
      </c>
      <c r="G250" s="39"/>
      <c r="H250" s="45"/>
    </row>
    <row r="251" s="2" customFormat="1" ht="16.8" customHeight="1">
      <c r="A251" s="39"/>
      <c r="B251" s="45"/>
      <c r="C251" s="300" t="s">
        <v>1153</v>
      </c>
      <c r="D251" s="39"/>
      <c r="E251" s="39"/>
      <c r="F251" s="39"/>
      <c r="G251" s="39"/>
      <c r="H251" s="45"/>
    </row>
    <row r="252" s="2" customFormat="1" ht="16.8" customHeight="1">
      <c r="A252" s="39"/>
      <c r="B252" s="45"/>
      <c r="C252" s="298" t="s">
        <v>223</v>
      </c>
      <c r="D252" s="298" t="s">
        <v>1155</v>
      </c>
      <c r="E252" s="18" t="s">
        <v>97</v>
      </c>
      <c r="F252" s="299">
        <v>99.647999999999996</v>
      </c>
      <c r="G252" s="39"/>
      <c r="H252" s="45"/>
    </row>
    <row r="253" s="2" customFormat="1" ht="16.8" customHeight="1">
      <c r="A253" s="39"/>
      <c r="B253" s="45"/>
      <c r="C253" s="298" t="s">
        <v>210</v>
      </c>
      <c r="D253" s="298" t="s">
        <v>1174</v>
      </c>
      <c r="E253" s="18" t="s">
        <v>97</v>
      </c>
      <c r="F253" s="299">
        <v>51.786000000000001</v>
      </c>
      <c r="G253" s="39"/>
      <c r="H253" s="45"/>
    </row>
    <row r="254" s="2" customFormat="1" ht="16.8" customHeight="1">
      <c r="A254" s="39"/>
      <c r="B254" s="45"/>
      <c r="C254" s="298" t="s">
        <v>215</v>
      </c>
      <c r="D254" s="298" t="s">
        <v>1175</v>
      </c>
      <c r="E254" s="18" t="s">
        <v>217</v>
      </c>
      <c r="F254" s="299">
        <v>98.393000000000001</v>
      </c>
      <c r="G254" s="39"/>
      <c r="H254" s="45"/>
    </row>
    <row r="255" s="2" customFormat="1" ht="7.44" customHeight="1">
      <c r="A255" s="39"/>
      <c r="B255" s="158"/>
      <c r="C255" s="159"/>
      <c r="D255" s="159"/>
      <c r="E255" s="159"/>
      <c r="F255" s="159"/>
      <c r="G255" s="159"/>
      <c r="H255" s="45"/>
    </row>
    <row r="256" s="2" customFormat="1">
      <c r="A256" s="39"/>
      <c r="B256" s="39"/>
      <c r="C256" s="39"/>
      <c r="D256" s="39"/>
      <c r="E256" s="39"/>
      <c r="F256" s="39"/>
      <c r="G256" s="39"/>
      <c r="H256" s="39"/>
    </row>
  </sheetData>
  <sheetProtection sheet="1" formatColumns="0" formatRows="0" objects="1" scenarios="1" spinCount="100000" saltValue="mzJlVaual1PO6p8WZQEUQXDWCDq/OY7Xa/G8Hs+0jNmVNm5JXnc5ovn8GOA3q/IVP4KU5piVMF8opXxe3t1BCw==" hashValue="VH35bYMCqL28hvJlTZSjXPuaTPEB3ffNaVUB1QkE13MAshVy5HMJaF3NjGNM6vTINcDMRSZRpWOXHFgTuF1m0A==" algorithmName="SHA-512" password="CA2F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EVA-LENOVO\Eva</dc:creator>
  <cp:lastModifiedBy>EVA-LENOVO\Eva</cp:lastModifiedBy>
  <dcterms:created xsi:type="dcterms:W3CDTF">2024-10-02T11:22:35Z</dcterms:created>
  <dcterms:modified xsi:type="dcterms:W3CDTF">2024-10-02T11:22:39Z</dcterms:modified>
</cp:coreProperties>
</file>